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0908508C-9749-4772-87BD-E7EB83A68B0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 l="1"/>
  <c r="AB36" i="1"/>
  <c r="AA60" i="1"/>
  <c r="Z21" i="1"/>
  <c r="Y41" i="1"/>
  <c r="X65" i="1"/>
  <c r="W64" i="1"/>
  <c r="V11" i="1"/>
  <c r="AC32" i="1"/>
  <c r="AB56" i="1"/>
  <c r="AA59" i="1"/>
  <c r="Z41" i="1"/>
  <c r="Y61" i="1"/>
  <c r="X18" i="1"/>
  <c r="W27" i="1"/>
  <c r="V31" i="1"/>
  <c r="AC25" i="1"/>
  <c r="AB61" i="1"/>
  <c r="AA14" i="1"/>
  <c r="Z26" i="1"/>
  <c r="Y50" i="1"/>
  <c r="X31" i="1"/>
  <c r="V12" i="1"/>
  <c r="U36" i="1"/>
  <c r="AB51" i="1"/>
  <c r="W26" i="1"/>
  <c r="T52" i="1"/>
  <c r="S62" i="1"/>
  <c r="R21" i="1"/>
  <c r="Q11" i="1"/>
  <c r="V39" i="1"/>
  <c r="S43" i="1"/>
  <c r="AC33" i="1"/>
  <c r="AB39" i="1"/>
  <c r="Z37" i="1"/>
  <c r="Y58" i="1"/>
  <c r="W14" i="1"/>
  <c r="V27" i="1"/>
  <c r="AC10" i="1"/>
  <c r="AB59" i="1"/>
  <c r="Z57" i="1"/>
  <c r="Y31" i="1"/>
  <c r="W34" i="1"/>
  <c r="V47" i="1"/>
  <c r="AC23" i="1"/>
  <c r="AA53" i="1"/>
  <c r="Z42" i="1"/>
  <c r="X60" i="1"/>
  <c r="W15" i="1"/>
  <c r="U52" i="1"/>
  <c r="Z39" i="1"/>
  <c r="U15" i="1"/>
  <c r="S39" i="1"/>
  <c r="R27" i="1"/>
  <c r="X32" i="1"/>
  <c r="R44" i="1"/>
  <c r="Z32" i="1"/>
  <c r="V14" i="1"/>
  <c r="T45" i="1"/>
  <c r="S45" i="1"/>
  <c r="R18" i="1"/>
  <c r="Q36" i="1"/>
  <c r="Y59" i="1"/>
  <c r="T19" i="1"/>
  <c r="S55" i="1"/>
  <c r="X42" i="1"/>
  <c r="Q56" i="1"/>
  <c r="T32" i="1"/>
  <c r="AA40" i="1"/>
  <c r="W10" i="1"/>
  <c r="Q61" i="1"/>
  <c r="Y60" i="1"/>
  <c r="V43" i="1"/>
  <c r="AA32" i="1"/>
  <c r="Y14" i="1"/>
  <c r="V38" i="1"/>
  <c r="AB63" i="1"/>
  <c r="Y43" i="1"/>
  <c r="V10" i="1"/>
  <c r="W20" i="1"/>
  <c r="S30" i="1"/>
  <c r="U46" i="1"/>
  <c r="Z33" i="1"/>
  <c r="T61" i="1"/>
  <c r="R15" i="1"/>
  <c r="AC50" i="1"/>
  <c r="S20" i="1"/>
  <c r="W51" i="1"/>
  <c r="T21" i="1"/>
  <c r="V53" i="1"/>
  <c r="Z27" i="1"/>
  <c r="AC8" i="1"/>
  <c r="S27" i="1"/>
  <c r="AC13" i="1"/>
  <c r="T15" i="1"/>
  <c r="AC59" i="1"/>
  <c r="AC47" i="1"/>
  <c r="AA17" i="1"/>
  <c r="Z50" i="1"/>
  <c r="W9" i="1"/>
  <c r="AC64" i="1"/>
  <c r="Z23" i="1"/>
  <c r="W12" i="1"/>
  <c r="AC39" i="1"/>
  <c r="Y52" i="1"/>
  <c r="V44" i="1"/>
  <c r="X61" i="1"/>
  <c r="R52" i="1"/>
  <c r="T17" i="1"/>
  <c r="W19" i="1"/>
  <c r="S47" i="1"/>
  <c r="AB19" i="1"/>
  <c r="Q53" i="1"/>
  <c r="R49" i="1"/>
  <c r="Q39" i="1"/>
  <c r="R10" i="1"/>
  <c r="W33" i="1"/>
  <c r="V48" i="1"/>
  <c r="Q59" i="1"/>
  <c r="X19" i="1"/>
  <c r="R34" i="1"/>
  <c r="U43" i="1"/>
  <c r="AB13" i="1"/>
  <c r="AA15" i="1"/>
  <c r="Y9" i="1"/>
  <c r="X46" i="1"/>
  <c r="V25" i="1"/>
  <c r="AC57" i="1"/>
  <c r="AB46" i="1"/>
  <c r="Z20" i="1"/>
  <c r="Y26" i="1"/>
  <c r="W25" i="1"/>
  <c r="V17" i="1"/>
  <c r="AC21" i="1"/>
  <c r="AB11" i="1"/>
  <c r="Z40" i="1"/>
  <c r="Y46" i="1"/>
  <c r="W45" i="1"/>
  <c r="V22" i="1"/>
  <c r="AC46" i="1"/>
  <c r="AA20" i="1"/>
  <c r="Z45" i="1"/>
  <c r="X28" i="1"/>
  <c r="W54" i="1"/>
  <c r="V35" i="1"/>
  <c r="Z16" i="1"/>
  <c r="U39" i="1"/>
  <c r="S12" i="1"/>
  <c r="R14" i="1"/>
  <c r="AA27" i="1"/>
  <c r="S52" i="1"/>
  <c r="AC15" i="1"/>
  <c r="AA22" i="1"/>
  <c r="Y57" i="1"/>
  <c r="W23" i="1"/>
  <c r="U53" i="1"/>
  <c r="AB34" i="1"/>
  <c r="Z54" i="1"/>
  <c r="X34" i="1"/>
  <c r="V21" i="1"/>
  <c r="AB44" i="1"/>
  <c r="Z12" i="1"/>
  <c r="Y11" i="1"/>
  <c r="V28" i="1"/>
  <c r="AC18" i="1"/>
  <c r="U8" i="1"/>
  <c r="S14" i="1"/>
  <c r="Q27" i="1"/>
  <c r="T55" i="1"/>
  <c r="Y56" i="1"/>
  <c r="U35" i="1"/>
  <c r="S15" i="1"/>
  <c r="R63" i="1"/>
  <c r="AB10" i="1"/>
  <c r="T47" i="1"/>
  <c r="R42" i="1"/>
  <c r="S40" i="1"/>
  <c r="W8" i="1"/>
  <c r="T64" i="1"/>
  <c r="S54" i="1"/>
  <c r="R48" i="1"/>
  <c r="U22" i="1"/>
  <c r="Z56" i="1"/>
  <c r="W59" i="1"/>
  <c r="AA46" i="1"/>
  <c r="W17" i="1"/>
  <c r="Z62" i="1"/>
  <c r="R53" i="1"/>
  <c r="R13" i="1"/>
  <c r="T8" i="1"/>
  <c r="Q40" i="1"/>
  <c r="Y54" i="1"/>
  <c r="Q48" i="1"/>
  <c r="R30" i="1"/>
  <c r="Q51" i="1"/>
  <c r="V42" i="1"/>
  <c r="Q10" i="1"/>
  <c r="W52" i="1"/>
  <c r="Q13" i="1"/>
  <c r="AB45" i="1"/>
  <c r="Z36" i="1"/>
  <c r="X17" i="1"/>
  <c r="AB8" i="1"/>
  <c r="X8" i="1"/>
  <c r="AC52" i="1"/>
  <c r="Y39" i="1"/>
  <c r="U14" i="1"/>
  <c r="S9" i="1"/>
  <c r="Q21" i="1"/>
  <c r="T35" i="1"/>
  <c r="Q14" i="1"/>
  <c r="R45" i="1"/>
  <c r="V32" i="1"/>
  <c r="T37" i="1"/>
  <c r="V60" i="1"/>
  <c r="S25" i="1"/>
  <c r="AA51" i="1"/>
  <c r="Q30" i="1"/>
  <c r="AC38" i="1"/>
  <c r="AA33" i="1"/>
  <c r="Y10" i="1"/>
  <c r="W62" i="1"/>
  <c r="U21" i="1"/>
  <c r="AB24" i="1"/>
  <c r="AA57" i="1"/>
  <c r="Y16" i="1"/>
  <c r="X53" i="1"/>
  <c r="W36" i="1"/>
  <c r="U41" i="1"/>
  <c r="AB21" i="1"/>
  <c r="AA62" i="1"/>
  <c r="X12" i="1"/>
  <c r="AB25" i="1"/>
  <c r="R65" i="1"/>
  <c r="AB41" i="1"/>
  <c r="S48" i="1"/>
  <c r="AA24" i="1"/>
  <c r="Z55" i="1"/>
  <c r="AC37" i="1"/>
  <c r="W18" i="1"/>
  <c r="Z10" i="1"/>
  <c r="Z17" i="1"/>
  <c r="Y19" i="1"/>
  <c r="T29" i="1"/>
  <c r="Y8" i="1"/>
  <c r="R22" i="1"/>
  <c r="Q52" i="1"/>
  <c r="S31" i="1"/>
  <c r="X45" i="1"/>
  <c r="R60" i="1"/>
  <c r="T62" i="1"/>
  <c r="R16" i="1"/>
  <c r="S8" i="1"/>
  <c r="Q45" i="1"/>
  <c r="Q17" i="1"/>
  <c r="AC54" i="1"/>
  <c r="W32" i="1"/>
  <c r="Z38" i="1"/>
  <c r="AB28" i="1"/>
  <c r="W44" i="1"/>
  <c r="S57" i="1"/>
  <c r="Z35" i="1"/>
  <c r="R47" i="1"/>
  <c r="AC11" i="1"/>
  <c r="Y12" i="1"/>
  <c r="AB40" i="1"/>
  <c r="V24" i="1"/>
  <c r="Y33" i="1"/>
  <c r="W21" i="1"/>
  <c r="T44" i="1"/>
  <c r="T43" i="1"/>
  <c r="U40" i="1"/>
  <c r="Q19" i="1"/>
  <c r="Z46" i="1"/>
  <c r="Q57" i="1"/>
  <c r="S24" i="1"/>
  <c r="X23" i="1"/>
  <c r="Z8" i="1"/>
  <c r="AC9" i="1"/>
  <c r="W65" i="1"/>
  <c r="T11" i="1"/>
  <c r="AB58" i="1"/>
  <c r="AA13" i="1"/>
  <c r="T23" i="1"/>
  <c r="W30" i="1"/>
  <c r="W50" i="1"/>
  <c r="AC55" i="1"/>
  <c r="Z63" i="1"/>
  <c r="W31" i="1"/>
  <c r="Y40" i="1"/>
  <c r="S41" i="1"/>
  <c r="X26" i="1"/>
  <c r="AB52" i="1"/>
  <c r="X52" i="1"/>
  <c r="AC48" i="1"/>
  <c r="Y48" i="1"/>
  <c r="U64" i="1"/>
  <c r="Z29" i="1"/>
  <c r="V9" i="1"/>
  <c r="T65" i="1"/>
  <c r="Q33" i="1"/>
  <c r="X13" i="1"/>
  <c r="S58" i="1"/>
  <c r="AA18" i="1"/>
  <c r="Q34" i="1"/>
  <c r="S56" i="1"/>
  <c r="R17" i="1"/>
  <c r="AC26" i="1"/>
  <c r="U9" i="1"/>
  <c r="W47" i="1"/>
  <c r="Q32" i="1"/>
  <c r="S32" i="1"/>
  <c r="U62" i="1"/>
  <c r="Y21" i="1"/>
  <c r="Y37" i="1"/>
  <c r="T24" i="1"/>
  <c r="AB30" i="1"/>
  <c r="W39" i="1"/>
  <c r="X50" i="1"/>
  <c r="X38" i="1"/>
  <c r="R43" i="1"/>
  <c r="T54" i="1"/>
  <c r="AA29" i="1"/>
  <c r="Z64" i="1"/>
  <c r="R38" i="1"/>
  <c r="Q41" i="1"/>
  <c r="AC63" i="1"/>
  <c r="X20" i="1"/>
  <c r="U38" i="1"/>
  <c r="Y29" i="1"/>
  <c r="V45" i="1"/>
  <c r="AB54" i="1"/>
  <c r="X54" i="1"/>
  <c r="Q64" i="1"/>
  <c r="R8" i="1"/>
  <c r="Y42" i="1"/>
  <c r="V15" i="1"/>
  <c r="U54" i="1"/>
  <c r="S29" i="1"/>
  <c r="Z65" i="1"/>
  <c r="Y24" i="1"/>
  <c r="S36" i="1"/>
  <c r="Q25" i="1"/>
  <c r="T28" i="1"/>
  <c r="AA44" i="1"/>
  <c r="X56" i="1"/>
  <c r="U45" i="1"/>
  <c r="U17" i="1"/>
  <c r="R32" i="1"/>
  <c r="AA26" i="1"/>
  <c r="X15" i="1"/>
  <c r="AC34" i="1"/>
  <c r="R24" i="1"/>
  <c r="T14" i="1"/>
  <c r="U49" i="1"/>
  <c r="V41" i="1"/>
  <c r="V58" i="1"/>
  <c r="W37" i="1"/>
  <c r="U26" i="1"/>
  <c r="AC31" i="1"/>
  <c r="Z11" i="1"/>
  <c r="W28" i="1"/>
  <c r="AA10" i="1"/>
  <c r="X21" i="1"/>
  <c r="U25" i="1"/>
  <c r="AA23" i="1"/>
  <c r="X22" i="1"/>
  <c r="U30" i="1"/>
  <c r="T41" i="1"/>
  <c r="Q58" i="1"/>
  <c r="AC24" i="1"/>
  <c r="Z34" i="1"/>
  <c r="V57" i="1"/>
  <c r="AA42" i="1"/>
  <c r="W43" i="1"/>
  <c r="AB47" i="1"/>
  <c r="X63" i="1"/>
  <c r="Y51" i="1"/>
  <c r="R37" i="1"/>
  <c r="AC43" i="1"/>
  <c r="T38" i="1"/>
  <c r="Q15" i="1"/>
  <c r="AC22" i="1"/>
  <c r="AB55" i="1"/>
  <c r="Z47" i="1"/>
  <c r="Y63" i="1"/>
  <c r="U12" i="1"/>
  <c r="AC42" i="1"/>
  <c r="AA16" i="1"/>
  <c r="Z22" i="1"/>
  <c r="X24" i="1"/>
  <c r="U32" i="1"/>
  <c r="AA9" i="1"/>
  <c r="X25" i="1"/>
  <c r="U29" i="1"/>
  <c r="U31" i="1"/>
  <c r="R59" i="1"/>
  <c r="R19" i="1"/>
  <c r="AA55" i="1"/>
  <c r="V20" i="1"/>
  <c r="AA21" i="1"/>
  <c r="W13" i="1"/>
  <c r="AB22" i="1"/>
  <c r="X55" i="1"/>
  <c r="AA56" i="1"/>
  <c r="R20" i="1"/>
  <c r="Q50" i="1"/>
  <c r="T56" i="1"/>
  <c r="Q62" i="1"/>
  <c r="S49" i="1"/>
  <c r="R64" i="1"/>
  <c r="R26" i="1"/>
  <c r="X30" i="1"/>
  <c r="Z19" i="1"/>
  <c r="Z28" i="1"/>
  <c r="U47" i="1"/>
  <c r="AB48" i="1"/>
  <c r="Q31" i="1"/>
  <c r="S63" i="1"/>
  <c r="T53" i="1"/>
  <c r="Z30" i="1"/>
  <c r="X29" i="1"/>
  <c r="Z53" i="1"/>
  <c r="AB50" i="1"/>
  <c r="AB38" i="1"/>
  <c r="AA45" i="1"/>
  <c r="AA61" i="1"/>
  <c r="V16" i="1"/>
  <c r="S21" i="1"/>
  <c r="U13" i="1"/>
  <c r="U58" i="1"/>
  <c r="Z52" i="1"/>
  <c r="W55" i="1"/>
  <c r="AB33" i="1"/>
  <c r="AA35" i="1"/>
  <c r="X11" i="1"/>
  <c r="AC41" i="1"/>
  <c r="Z60" i="1"/>
  <c r="X58" i="1"/>
  <c r="Y38" i="1"/>
  <c r="V30" i="1"/>
  <c r="AB43" i="1"/>
  <c r="X44" i="1"/>
  <c r="S22" i="1"/>
  <c r="T10" i="1"/>
  <c r="U56" i="1"/>
  <c r="Q23" i="1"/>
  <c r="Q22" i="1"/>
  <c r="Q54" i="1"/>
  <c r="Q38" i="1"/>
  <c r="U28" i="1"/>
  <c r="AA65" i="1"/>
  <c r="Q26" i="1"/>
  <c r="AC40" i="1"/>
  <c r="X49" i="1"/>
  <c r="U57" i="1"/>
  <c r="T57" i="1"/>
  <c r="S46" i="1"/>
  <c r="V55" i="1"/>
  <c r="AB49" i="1"/>
  <c r="Y45" i="1"/>
  <c r="AB31" i="1"/>
  <c r="R62" i="1"/>
  <c r="S17" i="1"/>
  <c r="AA49" i="1"/>
  <c r="X47" i="1"/>
  <c r="U59" i="1"/>
  <c r="AC51" i="1"/>
  <c r="Z51" i="1"/>
  <c r="V8" i="1"/>
  <c r="AB60" i="1"/>
  <c r="Y47" i="1"/>
  <c r="V33" i="1"/>
  <c r="X64" i="1"/>
  <c r="S50" i="1"/>
  <c r="T12" i="1"/>
  <c r="AB14" i="1"/>
  <c r="X14" i="1"/>
  <c r="AC35" i="1"/>
  <c r="Y35" i="1"/>
  <c r="AC20" i="1"/>
  <c r="Y36" i="1"/>
  <c r="V19" i="1"/>
  <c r="T51" i="1"/>
  <c r="U33" i="1"/>
  <c r="W42" i="1"/>
  <c r="R40" i="1"/>
  <c r="W58" i="1"/>
  <c r="AB29" i="1"/>
  <c r="V52" i="1"/>
  <c r="Y64" i="1"/>
  <c r="AB15" i="1"/>
  <c r="V26" i="1"/>
  <c r="R36" i="1"/>
  <c r="AA47" i="1"/>
  <c r="AB57" i="1"/>
  <c r="AC45" i="1"/>
  <c r="U61" i="1"/>
  <c r="T60" i="1"/>
  <c r="R25" i="1"/>
  <c r="Q16" i="1"/>
  <c r="AB26" i="1"/>
  <c r="T48" i="1"/>
  <c r="V36" i="1"/>
  <c r="W29" i="1"/>
  <c r="X9" i="1"/>
  <c r="S28" i="1"/>
  <c r="V23" i="1"/>
  <c r="Z48" i="1"/>
  <c r="AA34" i="1"/>
  <c r="W16" i="1"/>
  <c r="Z14" i="1"/>
  <c r="AC61" i="1"/>
  <c r="Y23" i="1"/>
  <c r="Y13" i="1"/>
  <c r="Z61" i="1"/>
  <c r="T18" i="1"/>
  <c r="U42" i="1"/>
  <c r="S38" i="1"/>
  <c r="AA43" i="1"/>
  <c r="T25" i="1"/>
  <c r="S13" i="1"/>
  <c r="AA28" i="1"/>
  <c r="W41" i="1"/>
  <c r="AC58" i="1"/>
  <c r="Z59" i="1"/>
  <c r="W40" i="1"/>
  <c r="AB12" i="1"/>
  <c r="Y18" i="1"/>
  <c r="S44" i="1"/>
  <c r="T13" i="1"/>
  <c r="AB23" i="1"/>
  <c r="Y62" i="1"/>
  <c r="U20" i="1"/>
  <c r="V64" i="1"/>
  <c r="T33" i="1"/>
  <c r="Q20" i="1"/>
  <c r="T42" i="1"/>
  <c r="U11" i="1"/>
  <c r="S64" i="1"/>
  <c r="S53" i="1"/>
  <c r="AA64" i="1"/>
  <c r="X57" i="1"/>
  <c r="R54" i="1"/>
  <c r="Y15" i="1"/>
  <c r="U37" i="1"/>
  <c r="AA39" i="1"/>
  <c r="Q37" i="1"/>
  <c r="AB64" i="1"/>
  <c r="Q12" i="1"/>
  <c r="Q44" i="1"/>
  <c r="AB18" i="1"/>
  <c r="Y34" i="1"/>
  <c r="T58" i="1"/>
  <c r="S51" i="1"/>
  <c r="AA54" i="1"/>
  <c r="U55" i="1"/>
  <c r="X27" i="1"/>
  <c r="Z44" i="1"/>
  <c r="AC27" i="1"/>
  <c r="Q28" i="1"/>
  <c r="Y28" i="1"/>
  <c r="Z24" i="1"/>
  <c r="AA30" i="1"/>
  <c r="W56" i="1"/>
  <c r="AA8" i="1"/>
  <c r="AC29" i="1"/>
  <c r="AB9" i="1"/>
  <c r="R50" i="1"/>
  <c r="AB16" i="1"/>
  <c r="AB17" i="1"/>
  <c r="AC14" i="1"/>
  <c r="U65" i="1"/>
  <c r="Q65" i="1"/>
  <c r="S61" i="1"/>
  <c r="R58" i="1"/>
  <c r="Q55" i="1"/>
  <c r="U34" i="1"/>
  <c r="S18" i="1"/>
  <c r="AA12" i="1"/>
  <c r="V18" i="1"/>
  <c r="V56" i="1"/>
  <c r="W38" i="1"/>
  <c r="Q43" i="1"/>
  <c r="S35" i="1"/>
  <c r="T59" i="1"/>
  <c r="Q8" i="1"/>
  <c r="U23" i="1"/>
  <c r="Z49" i="1"/>
  <c r="Z15" i="1"/>
  <c r="V34" i="1"/>
  <c r="AB27" i="1"/>
  <c r="Y30" i="1"/>
  <c r="V54" i="1"/>
  <c r="AA36" i="1"/>
  <c r="W63" i="1"/>
  <c r="W35" i="1"/>
  <c r="R31" i="1"/>
  <c r="W57" i="1"/>
  <c r="AC62" i="1"/>
  <c r="S60" i="1"/>
  <c r="R46" i="1"/>
  <c r="T39" i="1"/>
  <c r="T30" i="1"/>
  <c r="R51" i="1"/>
  <c r="S19" i="1"/>
  <c r="Q18" i="1"/>
  <c r="Z18" i="1"/>
  <c r="W11" i="1"/>
  <c r="Y22" i="1"/>
  <c r="T22" i="1"/>
  <c r="AB20" i="1"/>
  <c r="Y32" i="1"/>
  <c r="V49" i="1"/>
  <c r="X16" i="1"/>
  <c r="R35" i="1"/>
  <c r="R39" i="1"/>
  <c r="AA31" i="1"/>
  <c r="X51" i="1"/>
  <c r="AB42" i="1"/>
  <c r="T40" i="1"/>
  <c r="Q49" i="1"/>
  <c r="Y44" i="1"/>
  <c r="AB53" i="1"/>
  <c r="V29" i="1"/>
  <c r="Y65" i="1"/>
  <c r="V13" i="1"/>
  <c r="T27" i="1"/>
  <c r="X39" i="1"/>
  <c r="X59" i="1"/>
  <c r="Y49" i="1"/>
  <c r="T31" i="1"/>
  <c r="U10" i="1"/>
  <c r="U18" i="1"/>
  <c r="T16" i="1"/>
  <c r="Q29" i="1"/>
  <c r="U51" i="1"/>
  <c r="AA37" i="1"/>
  <c r="AB65" i="1"/>
  <c r="AB32" i="1"/>
  <c r="S23" i="1"/>
  <c r="R56" i="1"/>
  <c r="S65" i="1"/>
  <c r="S37" i="1"/>
  <c r="T50" i="1"/>
  <c r="R57" i="1"/>
  <c r="AA38" i="1"/>
  <c r="U60" i="1"/>
  <c r="V63" i="1"/>
  <c r="V51" i="1"/>
  <c r="R41" i="1"/>
  <c r="Q24" i="1"/>
  <c r="Y17" i="1"/>
  <c r="R61" i="1"/>
  <c r="AC60" i="1"/>
  <c r="Z43" i="1"/>
  <c r="AA48" i="1"/>
  <c r="X40" i="1"/>
  <c r="AA41" i="1"/>
  <c r="S33" i="1"/>
  <c r="V50" i="1"/>
  <c r="R11" i="1"/>
  <c r="R23" i="1"/>
  <c r="Y55" i="1"/>
  <c r="U50" i="1"/>
  <c r="U48" i="1"/>
  <c r="S34" i="1"/>
  <c r="AA63" i="1"/>
  <c r="AC49" i="1"/>
  <c r="S11" i="1"/>
  <c r="Y25" i="1"/>
  <c r="V62" i="1"/>
  <c r="X62" i="1"/>
  <c r="AC36" i="1"/>
  <c r="W49" i="1"/>
  <c r="AC28" i="1"/>
  <c r="V40" i="1"/>
  <c r="Q42" i="1"/>
  <c r="R29" i="1"/>
  <c r="AB35" i="1"/>
  <c r="X37" i="1"/>
  <c r="T9" i="1"/>
  <c r="Q9" i="1"/>
  <c r="X41" i="1"/>
  <c r="AC44" i="1"/>
  <c r="AA58" i="1"/>
  <c r="U63" i="1"/>
  <c r="T49" i="1"/>
  <c r="AA50" i="1"/>
  <c r="AB62" i="1"/>
  <c r="AC65" i="1"/>
  <c r="W61" i="1"/>
  <c r="Z31" i="1"/>
  <c r="U24" i="1"/>
  <c r="Z25" i="1"/>
  <c r="W48" i="1"/>
  <c r="R12" i="1"/>
  <c r="X35" i="1"/>
  <c r="V46" i="1"/>
  <c r="AC19" i="1"/>
  <c r="V37" i="1"/>
  <c r="W60" i="1"/>
  <c r="S59" i="1"/>
  <c r="S10" i="1"/>
  <c r="AC16" i="1"/>
  <c r="Q60" i="1"/>
  <c r="W53" i="1"/>
  <c r="V59" i="1"/>
  <c r="U16" i="1"/>
  <c r="V61" i="1"/>
  <c r="Q47" i="1"/>
  <c r="AA52" i="1"/>
  <c r="Q63" i="1"/>
  <c r="R55" i="1"/>
  <c r="X48" i="1"/>
  <c r="X36" i="1"/>
  <c r="T36" i="1"/>
  <c r="X43" i="1"/>
  <c r="U19" i="1"/>
  <c r="W24" i="1"/>
  <c r="V65" i="1"/>
  <c r="R9" i="1"/>
  <c r="AA19" i="1"/>
  <c r="T34" i="1"/>
  <c r="U44" i="1"/>
  <c r="W22" i="1"/>
  <c r="S16" i="1"/>
  <c r="R33" i="1"/>
  <c r="W46" i="1"/>
  <c r="Z58" i="1"/>
  <c r="X10" i="1"/>
  <c r="Q35" i="1"/>
  <c r="T26" i="1"/>
  <c r="Y27" i="1"/>
  <c r="AA25" i="1"/>
  <c r="Y53" i="1"/>
  <c r="T46" i="1"/>
  <c r="T63" i="1"/>
  <c r="X33" i="1"/>
  <c r="Z9" i="1"/>
  <c r="AC30" i="1"/>
  <c r="T20" i="1"/>
  <c r="AC17" i="1"/>
  <c r="AA11" i="1"/>
  <c r="S26" i="1"/>
  <c r="AC53" i="1"/>
  <c r="U27" i="1"/>
  <c r="Y20" i="1"/>
  <c r="AC56" i="1"/>
  <c r="AB37" i="1"/>
  <c r="Q46" i="1"/>
  <c r="S42" i="1"/>
  <c r="Z13" i="1"/>
  <c r="R28" i="1"/>
</calcChain>
</file>

<file path=xl/sharedStrings.xml><?xml version="1.0" encoding="utf-8"?>
<sst xmlns="http://schemas.openxmlformats.org/spreadsheetml/2006/main" count="3082" uniqueCount="414">
  <si>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</si>
  <si>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</si>
  <si>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</si>
  <si>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</si>
  <si>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</si>
  <si>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</si>
  <si>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</si>
  <si>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</si>
  <si>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</si>
  <si>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</si>
  <si>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</si>
  <si>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</si>
  <si>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</si>
  <si>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</si>
  <si>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</si>
  <si>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</si>
  <si>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</si>
  <si>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</si>
  <si>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</si>
  <si>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</si>
  <si>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</si>
  <si>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</si>
  <si>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</si>
  <si>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</si>
  <si>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</si>
  <si>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</si>
  <si>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</si>
  <si>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</si>
  <si>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</si>
  <si>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</si>
  <si>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</si>
  <si>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</si>
  <si>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</si>
  <si>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</si>
  <si>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</si>
  <si>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</si>
  <si>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</si>
  <si>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</si>
  <si>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</si>
  <si>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</si>
  <si>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</si>
  <si>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</si>
  <si>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</si>
  <si>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</si>
  <si>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</si>
  <si>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</si>
  <si>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</si>
  <si>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</si>
  <si>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</si>
  <si>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</si>
  <si>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</si>
  <si>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</si>
  <si>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</si>
  <si>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</si>
  <si>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</si>
  <si>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</si>
  <si>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</si>
  <si>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</si>
  <si>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</si>
  <si>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</si>
  <si>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</si>
  <si>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</si>
  <si>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</si>
  <si>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</si>
  <si>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</si>
  <si>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</si>
  <si>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</si>
  <si>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</si>
  <si>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</si>
  <si>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</si>
  <si>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</si>
  <si>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</si>
  <si>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</si>
  <si>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</si>
  <si>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</si>
  <si>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</si>
  <si>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</si>
  <si>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</si>
  <si>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</si>
  <si>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</si>
  <si>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</si>
  <si>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</si>
  <si>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</si>
  <si>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</si>
  <si>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</si>
  <si>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</si>
  <si>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</si>
  <si>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</si>
  <si>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</si>
  <si>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</si>
  <si>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</si>
  <si>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</si>
  <si>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</si>
  <si>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</si>
  <si>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</si>
  <si>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</si>
  <si>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</si>
  <si>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</si>
  <si>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</si>
  <si>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</si>
  <si>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</si>
  <si>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</si>
  <si>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</si>
  <si>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</si>
  <si>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</si>
  <si>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</si>
  <si>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</si>
  <si>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</si>
  <si>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</si>
  <si>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</si>
  <si>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</si>
  <si>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</si>
  <si>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</si>
  <si>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</si>
  <si>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</si>
  <si>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</si>
  <si>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</si>
  <si>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</si>
  <si>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</si>
  <si>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</si>
  <si>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</si>
  <si>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</si>
  <si>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</si>
  <si>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</si>
  <si>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</si>
  <si>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</si>
  <si>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</si>
  <si>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</si>
  <si>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</si>
  <si>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</si>
  <si>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</si>
  <si>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</si>
  <si>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</si>
  <si>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</si>
  <si>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</si>
  <si>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</si>
  <si>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</si>
  <si>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</si>
  <si>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</si>
  <si>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</si>
  <si>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</si>
  <si>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</si>
  <si>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</si>
  <si>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</si>
  <si>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</si>
  <si>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</si>
  <si>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</si>
  <si>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</si>
  <si>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</si>
  <si>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</si>
  <si>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</si>
  <si>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</si>
  <si>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</si>
  <si>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</si>
  <si>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</si>
  <si>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</si>
  <si>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</si>
  <si>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</si>
  <si>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</si>
  <si>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</si>
  <si>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</si>
  <si>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</si>
  <si>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</si>
  <si>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</si>
  <si>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</si>
  <si>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</si>
  <si>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</si>
  <si>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</si>
  <si>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</si>
  <si>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</si>
  <si>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</si>
  <si>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</si>
  <si>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</si>
  <si>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</si>
  <si>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</si>
  <si>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</si>
  <si>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</si>
  <si>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</si>
  <si>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</si>
  <si>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</si>
  <si>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</si>
  <si>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</si>
  <si>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</si>
  <si>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</si>
  <si>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</si>
  <si>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</si>
  <si>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</si>
  <si>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</si>
  <si>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</si>
  <si>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</si>
  <si>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</si>
  <si>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</si>
  <si>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</si>
  <si>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</si>
  <si>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</si>
  <si>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</si>
  <si>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</si>
  <si>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</si>
  <si>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</si>
  <si>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</si>
  <si>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</si>
  <si>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</si>
  <si>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</si>
  <si>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</si>
  <si>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</si>
  <si>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</si>
  <si>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</si>
  <si>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</si>
  <si>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</si>
  <si>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</si>
  <si>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</si>
  <si>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</si>
  <si>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</si>
  <si>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</si>
  <si>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</si>
  <si>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</si>
  <si>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</si>
  <si>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</si>
  <si>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</si>
  <si>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</si>
  <si>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</si>
  <si>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</si>
  <si>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</si>
  <si>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</si>
  <si>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</si>
  <si>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SALUD</t>
  </si>
  <si>
    <t>JEFE (A) DE UNIDAD DEPARTAMENTAL "A"</t>
  </si>
  <si>
    <t>JEFATURA DE UNIDAD DEPARTAMENTAL DE ENLACE ADMINISTRATIVO (A) EN LA DIRECCION DEL HOSPITAL MATERNO-INFANTIL CUAJIMALPA</t>
  </si>
  <si>
    <t>JEFATURA DE UNIDAD DEPARTAMENTAL DE ENLACE ADMINISTRATIVO (A) EN LA DIRECCION DEL HOSPITAL MATERNO-INFANTIL CUAUTEPEC</t>
  </si>
  <si>
    <t>JEFATURA DE UNIDAD DEPARTAMENTAL DE ENLACE ADMINISTRATIVO (A) EN LA DIRECCION DEL HOSPITAL MATERNO-INFANTIL "DR. NICOLAS M. CEDILLO"</t>
  </si>
  <si>
    <t>JEFATURA DE UNIDAD DEPARTAMENTAL DE ENLACE ADMINISTRATIVO (A) EN LA DIRECCION DEL HOSPITAL MATERNO-INFANTIL MAGDALENA CONTRERAS</t>
  </si>
  <si>
    <t>JEFATURA DE UNIDAD DEPARTAMENTAL DE ENLACE ADMINISTRATIVO (A) EN LA DIRECCION DEL HOSPITAL MATERNO-INFANTIL TLAHUAC</t>
  </si>
  <si>
    <t>JEFATURA DE UNIDAD DEPARTAMENTAL DE ENLACE ADMINISTRATIVO (A) EN LA DIRECCION DEL HOSPITAL MATERNO-INFANTIL TOPILEJO</t>
  </si>
  <si>
    <t>JEFATURA DE UNIDAD DEPARTAMENTAL DE ENLACE ADMINISTRATIVO (A) EN LA DIRECCION DEL HOSPITAL MATERNO-INFANTIL INGUARAN</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</si>
  <si>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</si>
  <si>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</si>
  <si>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</si>
  <si>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JEFATURA DE UNIDAD DEPARTAMENTAL DE ENLACE ADMINISTRATIVO (A) EN LA DIRECCION DEL HOSPITAL PEDIATRICO IZTAPALAPA</t>
  </si>
  <si>
    <t>JEFATURA DE UNIDAD DEPARTAMENTAL DE ENLACE ADMINISTRATIVO (A) EN LA DIRECCION DEL HOSPITAL PEDIATRICO LA VILLA</t>
  </si>
  <si>
    <t>JEFATURA DE UNIDAD DEPARTAMENTAL DE ENLACE ADMINISTRATIVO (A) EN LA DIRECCION DEL HOSPITAL PEDIATRICO LEGARIA</t>
  </si>
  <si>
    <t>JEFATURA DE UNIDAD DEPARTAMENTAL DE ENLACE ADMINISTRATIVO (A) EN LA DIRECCION DEL HOSPITAL PEDIATRICO MOCTEZUMA</t>
  </si>
  <si>
    <t>JEFATURA DE UNIDAD DEPARTAMENTAL DE ENLACE ADMINISTRATIVO (A) EN LA DIRECCION DEL HOSPITAL PEDIATRICO PERALVILLO</t>
  </si>
  <si>
    <t>JEFATURA DE UNIDAD DEPARTAMENTAL DE ENLACE ADMINISTRATIVO (A) EN LA DIRECCION DEL HOSPITAL PEDIATRICO SAN JUAN DE ARAGON</t>
  </si>
  <si>
    <t>JEFATURA DE UNIDAD DEPARTAMENTAL DE ENLACE ADMINISTRATIVO (A) EN LA DIRECCION DEL HOSPITAL PEDIATRICO TACUBAYA</t>
  </si>
  <si>
    <t>JEFATURA DE UNIDAD DEPARTAMENTAL DE ENLACE ADMINISTRATIVO (A) EN LA DIRECCION DEL HOSPITAL PEDIATRICO XOCHIMILCO</t>
  </si>
  <si>
    <t>SUBDIRECTOR (A) "A"</t>
  </si>
  <si>
    <t>SUBDIRECCION DE ENLACE ADMINISTRATIVO (A) EN LA DIRECCION DEL HOSPITAL GENERAL DE BALBUENA</t>
  </si>
  <si>
    <t>SUBDIRECCION DE ENLACE ADMINISTRATIVO (A) EN LA DIRECCION DEL HOSPITAL GENERAL DE IZTAPALAPA</t>
  </si>
  <si>
    <t>SUBDIRECCION DE ENLACE ADMINISTRATIVO (A) EN LA DIRECCION DEL HOSPITAL GENERAL DE LA VILLA</t>
  </si>
  <si>
    <t>SUBDIRECCION DE ENLACE ADMINISTRATIVO (A) EN LA DIRECCION DEL HOSPITAL GENERAL DE MILPA ALTA</t>
  </si>
  <si>
    <t>SUBDIRECCION DE ENLACE ADMINISTRATIVO (A) EN LA DIRECCION DEL HOSPITAL GENERAL DE XOCO</t>
  </si>
  <si>
    <t>SUBDIRECCION DE ENLACE ADMINISTRATIVO (A) EN LA DIRECCION DEL HOSPITAL GENERAL "GREGORIO SALAS"</t>
  </si>
  <si>
    <t>SUBDIRECCION DE ENLACE ADMINISTRATIVO (A) EN LA DIRECCION DEL HOSPITAL GENERAL "RUBEN LEÑERO"</t>
  </si>
  <si>
    <t>SUBDIRECCION DE ENLACE ADMINISTRATIVO (A) EN LA DIRECCION DEL HOSPITAL GENERAL "DR. ENRIQUE CABRERA"</t>
  </si>
  <si>
    <t>SUBDIRECCION DE ENLACE ADMINISTRATIVO (A) EN LA DIRECCION DEL HOSPITAL GENERAL TLAHUAC "DRA. MATILDE PETRA MONTOYA LAFRAGUA"</t>
  </si>
  <si>
    <t>SUBDIRECCION DE ENLACE ADMINISTRATIVO (A) EN LA DIRECCION DEL HOSPITAL GENERAL AJUSCO MEDIO "DRA. OBDULIA RODRIGUEZ RODRIGUEZ"</t>
  </si>
  <si>
    <t>SUBDIRECCION DE ENLACE ADMINISTRATIVO (A) EN LA DIRECCION DEL HOSPITAL COMUNITARIO EMILIANO ZAPATA</t>
  </si>
  <si>
    <t>SUBDIRECCION DE ENLACE ADMINISTRATIVO (A) EN LA DIRECCION DEL HOSPITAL DE ESPECIALIDADES DE LA CIUDAD DE MEXICO "DR. BELISARIO DOMINGUEZ"</t>
  </si>
  <si>
    <t>ENLACE "A"</t>
  </si>
  <si>
    <t>ENLACE DE ADMINISTRACION DE CAPITAL HUMANO</t>
  </si>
  <si>
    <t>ENLACE DE FINANZAS</t>
  </si>
  <si>
    <t>ENLACE DE RECURSOS MATERIALES, ABASTECIMIENTOS Y SERVICIOS</t>
  </si>
  <si>
    <t>ENLACE DE TECNOLOGIAS DE LA INFORMACION Y COMUNICACIONES</t>
  </si>
  <si>
    <t>COORDINADOR (A) "A"</t>
  </si>
  <si>
    <t>COORDINACION DE ADMINISTRACION EN LA AGENCIA DE PROTECCION SANITARIA DEL GOBIERNO DE LA CIUDAD DE MEXICO</t>
  </si>
  <si>
    <t>DIRECTOR (A) "B"</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</si>
  <si>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</si>
  <si>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</si>
  <si>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</si>
  <si>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</si>
  <si>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</si>
  <si>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</si>
  <si>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</si>
  <si>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</si>
  <si>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</si>
  <si>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</si>
  <si>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</si>
  <si>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</si>
  <si>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</si>
  <si>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</si>
  <si>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</si>
  <si>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</si>
  <si>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</si>
  <si>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</si>
  <si>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</si>
  <si>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</si>
  <si>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</si>
  <si>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</si>
  <si>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LETICIA GUADALUPE</t>
  </si>
  <si>
    <t>DELGADO</t>
  </si>
  <si>
    <t>CARRILLO</t>
  </si>
  <si>
    <t>VACANTE</t>
  </si>
  <si>
    <t>JUAN FRANCISCO</t>
  </si>
  <si>
    <t>MORENO</t>
  </si>
  <si>
    <t>RODRIGUEZ</t>
  </si>
  <si>
    <t>GIOVANNY RODRIGO</t>
  </si>
  <si>
    <t>GARCIA</t>
  </si>
  <si>
    <t>MONTES</t>
  </si>
  <si>
    <t>LYZBETH</t>
  </si>
  <si>
    <t>POLACO</t>
  </si>
  <si>
    <t>BUSTILLOS</t>
  </si>
  <si>
    <t>ALDO IVAN</t>
  </si>
  <si>
    <t>ANTUNEZ</t>
  </si>
  <si>
    <t>HERNANDEZ</t>
  </si>
  <si>
    <t>MARCO ANTONIO</t>
  </si>
  <si>
    <t>PRIETO</t>
  </si>
  <si>
    <t>SERNA</t>
  </si>
  <si>
    <t>YESSENIA MARCESY</t>
  </si>
  <si>
    <t>GOMEZ</t>
  </si>
  <si>
    <t>SANCHEZ</t>
  </si>
  <si>
    <t>LUIS</t>
  </si>
  <si>
    <t>TAPIA</t>
  </si>
  <si>
    <t>AMADOR</t>
  </si>
  <si>
    <t>PABLO</t>
  </si>
  <si>
    <t>MONTIEL</t>
  </si>
  <si>
    <t>GALICIA</t>
  </si>
  <si>
    <t>CAROLINA</t>
  </si>
  <si>
    <t>MOSCO</t>
  </si>
  <si>
    <t>OLIVARES</t>
  </si>
  <si>
    <t>CARLOS ALBERTO</t>
  </si>
  <si>
    <t>GUZMAN</t>
  </si>
  <si>
    <t>LUIS ALBERTO</t>
  </si>
  <si>
    <t>RAMIREZ</t>
  </si>
  <si>
    <t>SOSA</t>
  </si>
  <si>
    <t>MARTHA IRAIS</t>
  </si>
  <si>
    <t>MENA</t>
  </si>
  <si>
    <t>HECTOR ALEJANDRO</t>
  </si>
  <si>
    <t>ELIZONDO</t>
  </si>
  <si>
    <t>CALVILLO</t>
  </si>
  <si>
    <t>PAULINA DANIELA</t>
  </si>
  <si>
    <t>REYES</t>
  </si>
  <si>
    <t>GREGORIO</t>
  </si>
  <si>
    <t>JOSE LUIS</t>
  </si>
  <si>
    <t>MORA</t>
  </si>
  <si>
    <t>HERRERA</t>
  </si>
  <si>
    <t>OSCAR HUMBERTO</t>
  </si>
  <si>
    <t>BUSTILLO</t>
  </si>
  <si>
    <t>ORDOÑEZ</t>
  </si>
  <si>
    <t>ROCIO ODILIA</t>
  </si>
  <si>
    <t>BARRIOS</t>
  </si>
  <si>
    <t>AGUILAR</t>
  </si>
  <si>
    <t>RAFAEL</t>
  </si>
  <si>
    <t>MARTINEZ</t>
  </si>
  <si>
    <t>GONZALEZ</t>
  </si>
  <si>
    <t>BETANZOS</t>
  </si>
  <si>
    <t>ARCELIA</t>
  </si>
  <si>
    <t>ROQUE</t>
  </si>
  <si>
    <t>RIOS</t>
  </si>
  <si>
    <t>EDITH MARGARITA</t>
  </si>
  <si>
    <t>LOPEZ</t>
  </si>
  <si>
    <t>PEDRO</t>
  </si>
  <si>
    <t>VILLA</t>
  </si>
  <si>
    <t>CARLOS JESUS</t>
  </si>
  <si>
    <t>OLIVAS</t>
  </si>
  <si>
    <t>OLGUIN</t>
  </si>
  <si>
    <t>ALFREDO</t>
  </si>
  <si>
    <t>ANDRADE</t>
  </si>
  <si>
    <t>ORTIZ DE ZARATE</t>
  </si>
  <si>
    <t>MARIA ELENA</t>
  </si>
  <si>
    <t>CALDERON</t>
  </si>
  <si>
    <t>CESAR ULISES</t>
  </si>
  <si>
    <t>CISNEROS</t>
  </si>
  <si>
    <t>PEREZ</t>
  </si>
  <si>
    <t>GUILLERMO</t>
  </si>
  <si>
    <t>ROMERO</t>
  </si>
  <si>
    <t>GABRIELA</t>
  </si>
  <si>
    <t>RICARDO</t>
  </si>
  <si>
    <t>FLORES</t>
  </si>
  <si>
    <t>NEGRETE</t>
  </si>
  <si>
    <t>BARRERA</t>
  </si>
  <si>
    <t>SERGIO</t>
  </si>
  <si>
    <t>NEFERTITI SARASUADI</t>
  </si>
  <si>
    <t>JIMENEZ</t>
  </si>
  <si>
    <t>LARIOS</t>
  </si>
  <si>
    <t>MARIA DE LOURDES</t>
  </si>
  <si>
    <t>GAONA</t>
  </si>
  <si>
    <t>MARIA ANDREA</t>
  </si>
  <si>
    <t>SALCEDO</t>
  </si>
  <si>
    <t>JUAREZ</t>
  </si>
  <si>
    <t>VERONICA</t>
  </si>
  <si>
    <t>MARQUEZ</t>
  </si>
  <si>
    <t>CORTES</t>
  </si>
  <si>
    <t>TANIA HISCHEL</t>
  </si>
  <si>
    <t>NUÑEZ</t>
  </si>
  <si>
    <t>SERAFIN</t>
  </si>
  <si>
    <t>MARIA FERNANDA</t>
  </si>
  <si>
    <t>ALVA</t>
  </si>
  <si>
    <t>BUENTELLO</t>
  </si>
  <si>
    <t>LUIS DARIO</t>
  </si>
  <si>
    <t>ORTEGA</t>
  </si>
  <si>
    <t>BAUTISTA</t>
  </si>
  <si>
    <t>ULISES</t>
  </si>
  <si>
    <t>CASTRELLON</t>
  </si>
  <si>
    <t>ALFREDO DE JESUS</t>
  </si>
  <si>
    <t>PADILLA</t>
  </si>
  <si>
    <t>URIBE</t>
  </si>
  <si>
    <t>ADRIAN</t>
  </si>
  <si>
    <t>ADAME</t>
  </si>
  <si>
    <t>CHAVEZ</t>
  </si>
  <si>
    <t>WENDY STEPHANNY</t>
  </si>
  <si>
    <t>DOMINGUEZ</t>
  </si>
  <si>
    <t>PARDO</t>
  </si>
  <si>
    <t>ANTONIO</t>
  </si>
  <si>
    <t>CRUZ</t>
  </si>
  <si>
    <t>BENIGNO</t>
  </si>
  <si>
    <t>MARINA</t>
  </si>
  <si>
    <t>SERRANO</t>
  </si>
  <si>
    <t>RETANA</t>
  </si>
  <si>
    <t>JOSE ANTONIO</t>
  </si>
  <si>
    <t>ALVAREZ</t>
  </si>
  <si>
    <t>ANA CRISTINA</t>
  </si>
  <si>
    <t>CADENAS</t>
  </si>
  <si>
    <t>ISRAEL</t>
  </si>
  <si>
    <t>FERREIRA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</si>
</sst>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5"/>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225</v>
      </c>
      <c r="H8" t="s">
        <v>225</v>
      </c>
      <c r="I8" t="s">
        <v>288</v>
      </c>
      <c r="J8" t="s">
        <v>289</v>
      </c>
      <c r="K8" t="s">
        <v>290</v>
      </c>
      <c r="L8" t="s">
        <v>92</v>
      </c>
      <c r="M8">
        <v>95327</v>
      </c>
      <c r="N8" t="s">
        <v>212</v>
      </c>
      <c r="O8">
        <v>70665.509999999995</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25</v>
      </c>
      <c r="F9" t="s">
        <v>226</v>
      </c>
      <c r="G9" t="s">
        <v>227</v>
      </c>
      <c r="H9" t="s">
        <v>225</v>
      </c>
      <c r="I9" t="s">
        <v>291</v>
      </c>
      <c r="J9" t="s">
        <v>291</v>
      </c>
      <c r="K9" t="s">
        <v>291</v>
      </c>
      <c r="M9">
        <v>0</v>
      </c>
      <c r="N9" t="s">
        <v>212</v>
      </c>
      <c r="O9">
        <v>0</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25</v>
      </c>
      <c r="F10" t="s">
        <v>226</v>
      </c>
      <c r="G10" t="s">
        <v>228</v>
      </c>
      <c r="H10" t="s">
        <v>225</v>
      </c>
      <c r="I10" t="s">
        <v>292</v>
      </c>
      <c r="J10" t="s">
        <v>293</v>
      </c>
      <c r="K10" t="s">
        <v>294</v>
      </c>
      <c r="L10" t="s">
        <v>91</v>
      </c>
      <c r="M10">
        <v>24672</v>
      </c>
      <c r="N10" t="s">
        <v>212</v>
      </c>
      <c r="O10">
        <v>20384.75</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25</v>
      </c>
      <c r="F11" t="s">
        <v>226</v>
      </c>
      <c r="G11" t="s">
        <v>229</v>
      </c>
      <c r="H11" t="s">
        <v>225</v>
      </c>
      <c r="I11" t="s">
        <v>295</v>
      </c>
      <c r="J11" t="s">
        <v>296</v>
      </c>
      <c r="K11" t="s">
        <v>297</v>
      </c>
      <c r="L11" t="s">
        <v>91</v>
      </c>
      <c r="M11">
        <v>24672</v>
      </c>
      <c r="N11" t="s">
        <v>212</v>
      </c>
      <c r="O11">
        <v>20384.75</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25</v>
      </c>
      <c r="F12" t="s">
        <v>226</v>
      </c>
      <c r="G12" t="s">
        <v>230</v>
      </c>
      <c r="H12" t="s">
        <v>225</v>
      </c>
      <c r="I12" t="s">
        <v>298</v>
      </c>
      <c r="J12" t="s">
        <v>299</v>
      </c>
      <c r="K12" t="s">
        <v>300</v>
      </c>
      <c r="L12" t="s">
        <v>92</v>
      </c>
      <c r="M12">
        <v>24672</v>
      </c>
      <c r="N12" t="s">
        <v>212</v>
      </c>
      <c r="O12">
        <v>20384.75</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25</v>
      </c>
      <c r="F13" t="s">
        <v>226</v>
      </c>
      <c r="G13" t="s">
        <v>231</v>
      </c>
      <c r="H13" t="s">
        <v>225</v>
      </c>
      <c r="I13" t="s">
        <v>301</v>
      </c>
      <c r="J13" t="s">
        <v>302</v>
      </c>
      <c r="K13" t="s">
        <v>303</v>
      </c>
      <c r="L13" t="s">
        <v>91</v>
      </c>
      <c r="M13">
        <v>24672</v>
      </c>
      <c r="N13" t="s">
        <v>212</v>
      </c>
      <c r="O13">
        <v>20384.75</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25</v>
      </c>
      <c r="F14" t="s">
        <v>226</v>
      </c>
      <c r="G14" t="s">
        <v>232</v>
      </c>
      <c r="H14" t="s">
        <v>225</v>
      </c>
      <c r="I14" t="s">
        <v>304</v>
      </c>
      <c r="J14" t="s">
        <v>305</v>
      </c>
      <c r="K14" t="s">
        <v>306</v>
      </c>
      <c r="L14" t="s">
        <v>91</v>
      </c>
      <c r="M14">
        <v>24672</v>
      </c>
      <c r="N14" t="s">
        <v>212</v>
      </c>
      <c r="O14">
        <v>20384.75</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25</v>
      </c>
      <c r="F15" t="s">
        <v>226</v>
      </c>
      <c r="G15" t="s">
        <v>233</v>
      </c>
      <c r="H15" t="s">
        <v>225</v>
      </c>
      <c r="I15" t="s">
        <v>307</v>
      </c>
      <c r="J15" t="s">
        <v>308</v>
      </c>
      <c r="K15" t="s">
        <v>309</v>
      </c>
      <c r="L15" t="s">
        <v>92</v>
      </c>
      <c r="M15">
        <v>24672</v>
      </c>
      <c r="N15" t="s">
        <v>212</v>
      </c>
      <c r="O15">
        <v>20384.75</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25</v>
      </c>
      <c r="F16" t="s">
        <v>226</v>
      </c>
      <c r="G16" t="s">
        <v>234</v>
      </c>
      <c r="H16" t="s">
        <v>225</v>
      </c>
      <c r="I16" t="s">
        <v>310</v>
      </c>
      <c r="J16" t="s">
        <v>311</v>
      </c>
      <c r="K16" t="s">
        <v>312</v>
      </c>
      <c r="L16" t="s">
        <v>91</v>
      </c>
      <c r="M16">
        <v>24672</v>
      </c>
      <c r="N16" t="s">
        <v>212</v>
      </c>
      <c r="O16">
        <v>20384.75</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25</v>
      </c>
      <c r="F17" t="s">
        <v>226</v>
      </c>
      <c r="G17" t="s">
        <v>235</v>
      </c>
      <c r="H17" t="s">
        <v>225</v>
      </c>
      <c r="I17" t="s">
        <v>313</v>
      </c>
      <c r="J17" t="s">
        <v>314</v>
      </c>
      <c r="K17" t="s">
        <v>315</v>
      </c>
      <c r="L17" t="s">
        <v>91</v>
      </c>
      <c r="M17">
        <v>24672</v>
      </c>
      <c r="N17" t="s">
        <v>212</v>
      </c>
      <c r="O17">
        <v>20384.75</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25</v>
      </c>
      <c r="F18" t="s">
        <v>226</v>
      </c>
      <c r="G18" t="s">
        <v>236</v>
      </c>
      <c r="H18" t="s">
        <v>225</v>
      </c>
      <c r="I18" t="s">
        <v>316</v>
      </c>
      <c r="J18" t="s">
        <v>317</v>
      </c>
      <c r="K18" t="s">
        <v>318</v>
      </c>
      <c r="L18" t="s">
        <v>92</v>
      </c>
      <c r="M18">
        <v>24672</v>
      </c>
      <c r="N18" t="s">
        <v>212</v>
      </c>
      <c r="O18">
        <v>20384.75</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25</v>
      </c>
      <c r="F19" t="s">
        <v>226</v>
      </c>
      <c r="G19" t="s">
        <v>237</v>
      </c>
      <c r="H19" t="s">
        <v>225</v>
      </c>
      <c r="I19" t="s">
        <v>319</v>
      </c>
      <c r="J19" t="s">
        <v>320</v>
      </c>
      <c r="K19" t="s">
        <v>294</v>
      </c>
      <c r="L19" t="s">
        <v>91</v>
      </c>
      <c r="M19">
        <v>24672</v>
      </c>
      <c r="N19" t="s">
        <v>212</v>
      </c>
      <c r="O19">
        <v>20384.75</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25</v>
      </c>
      <c r="F20" t="s">
        <v>226</v>
      </c>
      <c r="G20" t="s">
        <v>238</v>
      </c>
      <c r="H20" t="s">
        <v>225</v>
      </c>
      <c r="I20" t="s">
        <v>291</v>
      </c>
      <c r="J20" t="s">
        <v>291</v>
      </c>
      <c r="K20" t="s">
        <v>291</v>
      </c>
      <c r="M20">
        <v>0</v>
      </c>
      <c r="N20" t="s">
        <v>212</v>
      </c>
      <c r="O20">
        <v>0</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25</v>
      </c>
      <c r="F21" t="s">
        <v>226</v>
      </c>
      <c r="G21" t="s">
        <v>239</v>
      </c>
      <c r="H21" t="s">
        <v>225</v>
      </c>
      <c r="I21" t="s">
        <v>321</v>
      </c>
      <c r="J21" t="s">
        <v>322</v>
      </c>
      <c r="K21" t="s">
        <v>323</v>
      </c>
      <c r="L21" t="s">
        <v>91</v>
      </c>
      <c r="M21">
        <v>24672</v>
      </c>
      <c r="N21" t="s">
        <v>212</v>
      </c>
      <c r="O21">
        <v>20384.75</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25</v>
      </c>
      <c r="F22" t="s">
        <v>226</v>
      </c>
      <c r="G22" t="s">
        <v>240</v>
      </c>
      <c r="H22" t="s">
        <v>225</v>
      </c>
      <c r="I22" t="s">
        <v>324</v>
      </c>
      <c r="J22" t="s">
        <v>322</v>
      </c>
      <c r="K22" t="s">
        <v>325</v>
      </c>
      <c r="L22" t="s">
        <v>92</v>
      </c>
      <c r="M22">
        <v>24672</v>
      </c>
      <c r="N22" t="s">
        <v>212</v>
      </c>
      <c r="O22">
        <v>20384.75</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row r="23" spans="1:31" x14ac:dyDescent="0.25">
      <c r="A23">
        <v>2024</v>
      </c>
      <c r="B23" s="3">
        <v>45566</v>
      </c>
      <c r="C23" s="3">
        <v>45657</v>
      </c>
      <c r="D23" t="s">
        <v>84</v>
      </c>
      <c r="E23">
        <v>25</v>
      </c>
      <c r="F23" t="s">
        <v>226</v>
      </c>
      <c r="G23" t="s">
        <v>241</v>
      </c>
      <c r="H23" t="s">
        <v>225</v>
      </c>
      <c r="I23" t="s">
        <v>326</v>
      </c>
      <c r="J23" t="s">
        <v>327</v>
      </c>
      <c r="K23" t="s">
        <v>328</v>
      </c>
      <c r="L23" t="s">
        <v>91</v>
      </c>
      <c r="M23">
        <v>24672</v>
      </c>
      <c r="N23" t="s">
        <v>212</v>
      </c>
      <c r="O23">
        <v>20384.75</v>
      </c>
      <c r="P23" t="s">
        <v>212</v>
      </c>
      <c r="Q23" s="5" t="str">
        <f ca="1">HYPERLINK("#"&amp;CELL("direccion",Tabla_471065!A19),"16")</f>
        <v>16</v>
      </c>
      <c r="R23" s="5" t="str">
        <f ca="1">HYPERLINK("#"&amp;CELL("direccion",Tabla_471039!A19),"16")</f>
        <v>16</v>
      </c>
      <c r="S23" s="5" t="str">
        <f ca="1">HYPERLINK("#"&amp;CELL("direccion",Tabla_471067!A19),"16")</f>
        <v>16</v>
      </c>
      <c r="T23" s="5" t="str">
        <f ca="1">HYPERLINK("#"&amp;CELL("direccion",Tabla_471023!A19),"16")</f>
        <v>16</v>
      </c>
      <c r="U23" s="5" t="str">
        <f ca="1">HYPERLINK("#"&amp;CELL("direccion",Tabla_471047!A19),"16")</f>
        <v>16</v>
      </c>
      <c r="V23" s="5" t="str">
        <f ca="1">HYPERLINK("#"&amp;CELL("direccion",Tabla_471030!A19),"16")</f>
        <v>16</v>
      </c>
      <c r="W23" s="5" t="str">
        <f ca="1">HYPERLINK("#"&amp;CELL("direccion",Tabla_471041!A19),"16")</f>
        <v>16</v>
      </c>
      <c r="X23" s="5" t="str">
        <f ca="1">HYPERLINK("#"&amp;CELL("direccion",Tabla_471031!A19),"16")</f>
        <v>16</v>
      </c>
      <c r="Y23" s="5" t="str">
        <f ca="1">HYPERLINK("#"&amp;CELL("direccion",Tabla_471032!A19),"16")</f>
        <v>16</v>
      </c>
      <c r="Z23" s="5" t="str">
        <f ca="1">HYPERLINK("#"&amp;CELL("direccion",Tabla_471059!A19),"16")</f>
        <v>16</v>
      </c>
      <c r="AA23" s="5" t="str">
        <f ca="1">HYPERLINK("#"&amp;CELL("direccion",Tabla_471071!A19),"16")</f>
        <v>16</v>
      </c>
      <c r="AB23" s="5" t="str">
        <f ca="1">HYPERLINK("#"&amp;CELL("direccion",Tabla_471062!A19),"16")</f>
        <v>16</v>
      </c>
      <c r="AC23" s="5" t="str">
        <f ca="1">HYPERLINK("#"&amp;CELL("direccion",Tabla_471074!A19),"16")</f>
        <v>16</v>
      </c>
      <c r="AD23" t="s">
        <v>213</v>
      </c>
      <c r="AE23" s="3">
        <v>45657</v>
      </c>
    </row>
    <row r="24" spans="1:31" x14ac:dyDescent="0.25">
      <c r="A24">
        <v>2024</v>
      </c>
      <c r="B24" s="3">
        <v>45566</v>
      </c>
      <c r="C24" s="3">
        <v>45657</v>
      </c>
      <c r="D24" t="s">
        <v>84</v>
      </c>
      <c r="E24">
        <v>25</v>
      </c>
      <c r="F24" t="s">
        <v>226</v>
      </c>
      <c r="G24" t="s">
        <v>242</v>
      </c>
      <c r="H24" t="s">
        <v>225</v>
      </c>
      <c r="I24" t="s">
        <v>329</v>
      </c>
      <c r="J24" t="s">
        <v>330</v>
      </c>
      <c r="K24" t="s">
        <v>296</v>
      </c>
      <c r="L24" t="s">
        <v>92</v>
      </c>
      <c r="M24">
        <v>24672</v>
      </c>
      <c r="N24" t="s">
        <v>212</v>
      </c>
      <c r="O24">
        <v>20384.75</v>
      </c>
      <c r="P24" t="s">
        <v>212</v>
      </c>
      <c r="Q24" s="5" t="str">
        <f ca="1">HYPERLINK("#"&amp;CELL("direccion",Tabla_471065!A20),"17")</f>
        <v>17</v>
      </c>
      <c r="R24" s="5" t="str">
        <f ca="1">HYPERLINK("#"&amp;CELL("direccion",Tabla_471039!A20),"17")</f>
        <v>17</v>
      </c>
      <c r="S24" s="5" t="str">
        <f ca="1">HYPERLINK("#"&amp;CELL("direccion",Tabla_471067!A20),"17")</f>
        <v>17</v>
      </c>
      <c r="T24" s="5" t="str">
        <f ca="1">HYPERLINK("#"&amp;CELL("direccion",Tabla_471023!A20),"17")</f>
        <v>17</v>
      </c>
      <c r="U24" s="5" t="str">
        <f ca="1">HYPERLINK("#"&amp;CELL("direccion",Tabla_471047!A20),"17")</f>
        <v>17</v>
      </c>
      <c r="V24" s="5" t="str">
        <f ca="1">HYPERLINK("#"&amp;CELL("direccion",Tabla_471030!A20),"17")</f>
        <v>17</v>
      </c>
      <c r="W24" s="5" t="str">
        <f ca="1">HYPERLINK("#"&amp;CELL("direccion",Tabla_471041!A20),"17")</f>
        <v>17</v>
      </c>
      <c r="X24" s="5" t="str">
        <f ca="1">HYPERLINK("#"&amp;CELL("direccion",Tabla_471031!A20),"17")</f>
        <v>17</v>
      </c>
      <c r="Y24" s="5" t="str">
        <f ca="1">HYPERLINK("#"&amp;CELL("direccion",Tabla_471032!A20),"17")</f>
        <v>17</v>
      </c>
      <c r="Z24" s="5" t="str">
        <f ca="1">HYPERLINK("#"&amp;CELL("direccion",Tabla_471059!A20),"17")</f>
        <v>17</v>
      </c>
      <c r="AA24" s="5" t="str">
        <f ca="1">HYPERLINK("#"&amp;CELL("direccion",Tabla_471071!A20),"17")</f>
        <v>17</v>
      </c>
      <c r="AB24" s="5" t="str">
        <f ca="1">HYPERLINK("#"&amp;CELL("direccion",Tabla_471062!A20),"17")</f>
        <v>17</v>
      </c>
      <c r="AC24" s="5" t="str">
        <f ca="1">HYPERLINK("#"&amp;CELL("direccion",Tabla_471074!A20),"17")</f>
        <v>17</v>
      </c>
      <c r="AD24" t="s">
        <v>213</v>
      </c>
      <c r="AE24" s="3">
        <v>45657</v>
      </c>
    </row>
    <row r="25" spans="1:31" x14ac:dyDescent="0.25">
      <c r="A25">
        <v>2024</v>
      </c>
      <c r="B25" s="3">
        <v>45566</v>
      </c>
      <c r="C25" s="3">
        <v>45657</v>
      </c>
      <c r="D25" t="s">
        <v>84</v>
      </c>
      <c r="E25">
        <v>25</v>
      </c>
      <c r="F25" t="s">
        <v>226</v>
      </c>
      <c r="G25" t="s">
        <v>243</v>
      </c>
      <c r="H25" t="s">
        <v>225</v>
      </c>
      <c r="I25" t="s">
        <v>331</v>
      </c>
      <c r="J25" t="s">
        <v>296</v>
      </c>
      <c r="K25" t="s">
        <v>294</v>
      </c>
      <c r="L25" t="s">
        <v>91</v>
      </c>
      <c r="M25">
        <v>24672</v>
      </c>
      <c r="N25" t="s">
        <v>212</v>
      </c>
      <c r="O25">
        <v>20384.75</v>
      </c>
      <c r="P25" t="s">
        <v>212</v>
      </c>
      <c r="Q25" s="5" t="str">
        <f ca="1">HYPERLINK("#"&amp;CELL("direccion",Tabla_471065!A21),"18")</f>
        <v>18</v>
      </c>
      <c r="R25" s="5" t="str">
        <f ca="1">HYPERLINK("#"&amp;CELL("direccion",Tabla_471039!A21),"18")</f>
        <v>18</v>
      </c>
      <c r="S25" s="5" t="str">
        <f ca="1">HYPERLINK("#"&amp;CELL("direccion",Tabla_471067!A21),"18")</f>
        <v>18</v>
      </c>
      <c r="T25" s="5" t="str">
        <f ca="1">HYPERLINK("#"&amp;CELL("direccion",Tabla_471023!A21),"18")</f>
        <v>18</v>
      </c>
      <c r="U25" s="5" t="str">
        <f ca="1">HYPERLINK("#"&amp;CELL("direccion",Tabla_471047!A21),"18")</f>
        <v>18</v>
      </c>
      <c r="V25" s="5" t="str">
        <f ca="1">HYPERLINK("#"&amp;CELL("direccion",Tabla_471030!A21),"18")</f>
        <v>18</v>
      </c>
      <c r="W25" s="5" t="str">
        <f ca="1">HYPERLINK("#"&amp;CELL("direccion",Tabla_471041!A21),"18")</f>
        <v>18</v>
      </c>
      <c r="X25" s="5" t="str">
        <f ca="1">HYPERLINK("#"&amp;CELL("direccion",Tabla_471031!A21),"18")</f>
        <v>18</v>
      </c>
      <c r="Y25" s="5" t="str">
        <f ca="1">HYPERLINK("#"&amp;CELL("direccion",Tabla_471032!A21),"18")</f>
        <v>18</v>
      </c>
      <c r="Z25" s="5" t="str">
        <f ca="1">HYPERLINK("#"&amp;CELL("direccion",Tabla_471059!A21),"18")</f>
        <v>18</v>
      </c>
      <c r="AA25" s="5" t="str">
        <f ca="1">HYPERLINK("#"&amp;CELL("direccion",Tabla_471071!A21),"18")</f>
        <v>18</v>
      </c>
      <c r="AB25" s="5" t="str">
        <f ca="1">HYPERLINK("#"&amp;CELL("direccion",Tabla_471062!A21),"18")</f>
        <v>18</v>
      </c>
      <c r="AC25" s="5" t="str">
        <f ca="1">HYPERLINK("#"&amp;CELL("direccion",Tabla_471074!A21),"18")</f>
        <v>18</v>
      </c>
      <c r="AD25" t="s">
        <v>213</v>
      </c>
      <c r="AE25" s="3">
        <v>45657</v>
      </c>
    </row>
    <row r="26" spans="1:31" x14ac:dyDescent="0.25">
      <c r="A26">
        <v>2024</v>
      </c>
      <c r="B26" s="3">
        <v>45566</v>
      </c>
      <c r="C26" s="3">
        <v>45657</v>
      </c>
      <c r="D26" t="s">
        <v>84</v>
      </c>
      <c r="E26">
        <v>25</v>
      </c>
      <c r="F26" t="s">
        <v>226</v>
      </c>
      <c r="G26" t="s">
        <v>244</v>
      </c>
      <c r="H26" t="s">
        <v>225</v>
      </c>
      <c r="I26" t="s">
        <v>332</v>
      </c>
      <c r="J26" t="s">
        <v>333</v>
      </c>
      <c r="K26" t="s">
        <v>334</v>
      </c>
      <c r="L26" t="s">
        <v>91</v>
      </c>
      <c r="M26">
        <v>24672</v>
      </c>
      <c r="N26" t="s">
        <v>212</v>
      </c>
      <c r="O26">
        <v>20384.75</v>
      </c>
      <c r="P26" t="s">
        <v>212</v>
      </c>
      <c r="Q26" s="5" t="str">
        <f ca="1">HYPERLINK("#"&amp;CELL("direccion",Tabla_471065!A22),"19")</f>
        <v>19</v>
      </c>
      <c r="R26" s="5" t="str">
        <f ca="1">HYPERLINK("#"&amp;CELL("direccion",Tabla_471039!A22),"19")</f>
        <v>19</v>
      </c>
      <c r="S26" s="5" t="str">
        <f ca="1">HYPERLINK("#"&amp;CELL("direccion",Tabla_471067!A22),"19")</f>
        <v>19</v>
      </c>
      <c r="T26" s="5" t="str">
        <f ca="1">HYPERLINK("#"&amp;CELL("direccion",Tabla_471023!A22),"19")</f>
        <v>19</v>
      </c>
      <c r="U26" s="5" t="str">
        <f ca="1">HYPERLINK("#"&amp;CELL("direccion",Tabla_471047!A22),"19")</f>
        <v>19</v>
      </c>
      <c r="V26" s="5" t="str">
        <f ca="1">HYPERLINK("#"&amp;CELL("direccion",Tabla_471030!A22),"19")</f>
        <v>19</v>
      </c>
      <c r="W26" s="5" t="str">
        <f ca="1">HYPERLINK("#"&amp;CELL("direccion",Tabla_471041!A22),"19")</f>
        <v>19</v>
      </c>
      <c r="X26" s="5" t="str">
        <f ca="1">HYPERLINK("#"&amp;CELL("direccion",Tabla_471031!A22),"19")</f>
        <v>19</v>
      </c>
      <c r="Y26" s="5" t="str">
        <f ca="1">HYPERLINK("#"&amp;CELL("direccion",Tabla_471032!A22),"19")</f>
        <v>19</v>
      </c>
      <c r="Z26" s="5" t="str">
        <f ca="1">HYPERLINK("#"&amp;CELL("direccion",Tabla_471059!A22),"19")</f>
        <v>19</v>
      </c>
      <c r="AA26" s="5" t="str">
        <f ca="1">HYPERLINK("#"&amp;CELL("direccion",Tabla_471071!A22),"19")</f>
        <v>19</v>
      </c>
      <c r="AB26" s="5" t="str">
        <f ca="1">HYPERLINK("#"&amp;CELL("direccion",Tabla_471062!A22),"19")</f>
        <v>19</v>
      </c>
      <c r="AC26" s="5" t="str">
        <f ca="1">HYPERLINK("#"&amp;CELL("direccion",Tabla_471074!A22),"19")</f>
        <v>19</v>
      </c>
      <c r="AD26" t="s">
        <v>213</v>
      </c>
      <c r="AE26" s="3">
        <v>45657</v>
      </c>
    </row>
    <row r="27" spans="1:31" x14ac:dyDescent="0.25">
      <c r="A27">
        <v>2024</v>
      </c>
      <c r="B27" s="3">
        <v>45566</v>
      </c>
      <c r="C27" s="3">
        <v>45657</v>
      </c>
      <c r="D27" t="s">
        <v>84</v>
      </c>
      <c r="E27">
        <v>29</v>
      </c>
      <c r="F27" t="s">
        <v>245</v>
      </c>
      <c r="G27" t="s">
        <v>246</v>
      </c>
      <c r="H27" t="s">
        <v>225</v>
      </c>
      <c r="I27" t="s">
        <v>335</v>
      </c>
      <c r="J27" t="s">
        <v>336</v>
      </c>
      <c r="K27" t="s">
        <v>337</v>
      </c>
      <c r="L27" t="s">
        <v>91</v>
      </c>
      <c r="M27">
        <v>35248</v>
      </c>
      <c r="N27" t="s">
        <v>212</v>
      </c>
      <c r="O27">
        <v>28526.67</v>
      </c>
      <c r="P27" t="s">
        <v>212</v>
      </c>
      <c r="Q27" s="5" t="str">
        <f ca="1">HYPERLINK("#"&amp;CELL("direccion",Tabla_471065!A23),"20")</f>
        <v>20</v>
      </c>
      <c r="R27" s="5" t="str">
        <f ca="1">HYPERLINK("#"&amp;CELL("direccion",Tabla_471039!A23),"20")</f>
        <v>20</v>
      </c>
      <c r="S27" s="5" t="str">
        <f ca="1">HYPERLINK("#"&amp;CELL("direccion",Tabla_471067!A23),"20")</f>
        <v>20</v>
      </c>
      <c r="T27" s="5" t="str">
        <f ca="1">HYPERLINK("#"&amp;CELL("direccion",Tabla_471023!A23),"20")</f>
        <v>20</v>
      </c>
      <c r="U27" s="5" t="str">
        <f ca="1">HYPERLINK("#"&amp;CELL("direccion",Tabla_471047!A23),"20")</f>
        <v>20</v>
      </c>
      <c r="V27" s="5" t="str">
        <f ca="1">HYPERLINK("#"&amp;CELL("direccion",Tabla_471030!A23),"20")</f>
        <v>20</v>
      </c>
      <c r="W27" s="5" t="str">
        <f ca="1">HYPERLINK("#"&amp;CELL("direccion",Tabla_471041!A23),"20")</f>
        <v>20</v>
      </c>
      <c r="X27" s="5" t="str">
        <f ca="1">HYPERLINK("#"&amp;CELL("direccion",Tabla_471031!A23),"20")</f>
        <v>20</v>
      </c>
      <c r="Y27" s="5" t="str">
        <f ca="1">HYPERLINK("#"&amp;CELL("direccion",Tabla_471032!A23),"20")</f>
        <v>20</v>
      </c>
      <c r="Z27" s="5" t="str">
        <f ca="1">HYPERLINK("#"&amp;CELL("direccion",Tabla_471059!A23),"20")</f>
        <v>20</v>
      </c>
      <c r="AA27" s="5" t="str">
        <f ca="1">HYPERLINK("#"&amp;CELL("direccion",Tabla_471071!A23),"20")</f>
        <v>20</v>
      </c>
      <c r="AB27" s="5" t="str">
        <f ca="1">HYPERLINK("#"&amp;CELL("direccion",Tabla_471062!A23),"20")</f>
        <v>20</v>
      </c>
      <c r="AC27" s="5" t="str">
        <f ca="1">HYPERLINK("#"&amp;CELL("direccion",Tabla_471074!A23),"20")</f>
        <v>20</v>
      </c>
      <c r="AD27" t="s">
        <v>213</v>
      </c>
      <c r="AE27" s="3">
        <v>45657</v>
      </c>
    </row>
    <row r="28" spans="1:31" x14ac:dyDescent="0.25">
      <c r="A28">
        <v>2024</v>
      </c>
      <c r="B28" s="3">
        <v>45566</v>
      </c>
      <c r="C28" s="3">
        <v>45657</v>
      </c>
      <c r="D28" t="s">
        <v>84</v>
      </c>
      <c r="E28">
        <v>29</v>
      </c>
      <c r="F28" t="s">
        <v>245</v>
      </c>
      <c r="G28" t="s">
        <v>247</v>
      </c>
      <c r="H28" t="s">
        <v>225</v>
      </c>
      <c r="I28" t="s">
        <v>338</v>
      </c>
      <c r="J28" t="s">
        <v>339</v>
      </c>
      <c r="K28" t="s">
        <v>340</v>
      </c>
      <c r="L28" t="s">
        <v>92</v>
      </c>
      <c r="M28">
        <v>35248</v>
      </c>
      <c r="N28" t="s">
        <v>212</v>
      </c>
      <c r="O28">
        <v>28526.67</v>
      </c>
      <c r="P28" t="s">
        <v>212</v>
      </c>
      <c r="Q28" s="5" t="str">
        <f ca="1">HYPERLINK("#"&amp;CELL("direccion",Tabla_471065!A24),"21")</f>
        <v>21</v>
      </c>
      <c r="R28" s="5" t="str">
        <f ca="1">HYPERLINK("#"&amp;CELL("direccion",Tabla_471039!A24),"21")</f>
        <v>21</v>
      </c>
      <c r="S28" s="5" t="str">
        <f ca="1">HYPERLINK("#"&amp;CELL("direccion",Tabla_471067!A24),"21")</f>
        <v>21</v>
      </c>
      <c r="T28" s="5" t="str">
        <f ca="1">HYPERLINK("#"&amp;CELL("direccion",Tabla_471023!A24),"21")</f>
        <v>21</v>
      </c>
      <c r="U28" s="5" t="str">
        <f ca="1">HYPERLINK("#"&amp;CELL("direccion",Tabla_471047!A24),"21")</f>
        <v>21</v>
      </c>
      <c r="V28" s="5" t="str">
        <f ca="1">HYPERLINK("#"&amp;CELL("direccion",Tabla_471030!A24),"21")</f>
        <v>21</v>
      </c>
      <c r="W28" s="5" t="str">
        <f ca="1">HYPERLINK("#"&amp;CELL("direccion",Tabla_471041!A24),"21")</f>
        <v>21</v>
      </c>
      <c r="X28" s="5" t="str">
        <f ca="1">HYPERLINK("#"&amp;CELL("direccion",Tabla_471031!A24),"21")</f>
        <v>21</v>
      </c>
      <c r="Y28" s="5" t="str">
        <f ca="1">HYPERLINK("#"&amp;CELL("direccion",Tabla_471032!A24),"21")</f>
        <v>21</v>
      </c>
      <c r="Z28" s="5" t="str">
        <f ca="1">HYPERLINK("#"&amp;CELL("direccion",Tabla_471059!A24),"21")</f>
        <v>21</v>
      </c>
      <c r="AA28" s="5" t="str">
        <f ca="1">HYPERLINK("#"&amp;CELL("direccion",Tabla_471071!A24),"21")</f>
        <v>21</v>
      </c>
      <c r="AB28" s="5" t="str">
        <f ca="1">HYPERLINK("#"&amp;CELL("direccion",Tabla_471062!A24),"21")</f>
        <v>21</v>
      </c>
      <c r="AC28" s="5" t="str">
        <f ca="1">HYPERLINK("#"&amp;CELL("direccion",Tabla_471074!A24),"21")</f>
        <v>21</v>
      </c>
      <c r="AD28" t="s">
        <v>213</v>
      </c>
      <c r="AE28" s="3">
        <v>45657</v>
      </c>
    </row>
    <row r="29" spans="1:31" x14ac:dyDescent="0.25">
      <c r="A29">
        <v>2024</v>
      </c>
      <c r="B29" s="3">
        <v>45566</v>
      </c>
      <c r="C29" s="3">
        <v>45657</v>
      </c>
      <c r="D29" t="s">
        <v>84</v>
      </c>
      <c r="E29">
        <v>29</v>
      </c>
      <c r="F29" t="s">
        <v>245</v>
      </c>
      <c r="G29" t="s">
        <v>248</v>
      </c>
      <c r="H29" t="s">
        <v>225</v>
      </c>
      <c r="I29" t="s">
        <v>341</v>
      </c>
      <c r="J29" t="s">
        <v>322</v>
      </c>
      <c r="K29" t="s">
        <v>342</v>
      </c>
      <c r="L29" t="s">
        <v>91</v>
      </c>
      <c r="M29">
        <v>35248</v>
      </c>
      <c r="N29" t="s">
        <v>212</v>
      </c>
      <c r="O29">
        <v>28526.67</v>
      </c>
      <c r="P29" t="s">
        <v>212</v>
      </c>
      <c r="Q29" s="5" t="str">
        <f ca="1">HYPERLINK("#"&amp;CELL("direccion",Tabla_471065!A25),"22")</f>
        <v>22</v>
      </c>
      <c r="R29" s="5" t="str">
        <f ca="1">HYPERLINK("#"&amp;CELL("direccion",Tabla_471039!A25),"22")</f>
        <v>22</v>
      </c>
      <c r="S29" s="5" t="str">
        <f ca="1">HYPERLINK("#"&amp;CELL("direccion",Tabla_471067!A25),"22")</f>
        <v>22</v>
      </c>
      <c r="T29" s="5" t="str">
        <f ca="1">HYPERLINK("#"&amp;CELL("direccion",Tabla_471023!A25),"22")</f>
        <v>22</v>
      </c>
      <c r="U29" s="5" t="str">
        <f ca="1">HYPERLINK("#"&amp;CELL("direccion",Tabla_471047!A25),"22")</f>
        <v>22</v>
      </c>
      <c r="V29" s="5" t="str">
        <f ca="1">HYPERLINK("#"&amp;CELL("direccion",Tabla_471030!A25),"22")</f>
        <v>22</v>
      </c>
      <c r="W29" s="5" t="str">
        <f ca="1">HYPERLINK("#"&amp;CELL("direccion",Tabla_471041!A25),"22")</f>
        <v>22</v>
      </c>
      <c r="X29" s="5" t="str">
        <f ca="1">HYPERLINK("#"&amp;CELL("direccion",Tabla_471031!A25),"22")</f>
        <v>22</v>
      </c>
      <c r="Y29" s="5" t="str">
        <f ca="1">HYPERLINK("#"&amp;CELL("direccion",Tabla_471032!A25),"22")</f>
        <v>22</v>
      </c>
      <c r="Z29" s="5" t="str">
        <f ca="1">HYPERLINK("#"&amp;CELL("direccion",Tabla_471059!A25),"22")</f>
        <v>22</v>
      </c>
      <c r="AA29" s="5" t="str">
        <f ca="1">HYPERLINK("#"&amp;CELL("direccion",Tabla_471071!A25),"22")</f>
        <v>22</v>
      </c>
      <c r="AB29" s="5" t="str">
        <f ca="1">HYPERLINK("#"&amp;CELL("direccion",Tabla_471062!A25),"22")</f>
        <v>22</v>
      </c>
      <c r="AC29" s="5" t="str">
        <f ca="1">HYPERLINK("#"&amp;CELL("direccion",Tabla_471074!A25),"22")</f>
        <v>22</v>
      </c>
      <c r="AD29" t="s">
        <v>213</v>
      </c>
      <c r="AE29" s="3">
        <v>45657</v>
      </c>
    </row>
    <row r="30" spans="1:31" x14ac:dyDescent="0.25">
      <c r="A30">
        <v>2024</v>
      </c>
      <c r="B30" s="3">
        <v>45566</v>
      </c>
      <c r="C30" s="3">
        <v>45657</v>
      </c>
      <c r="D30" t="s">
        <v>84</v>
      </c>
      <c r="E30">
        <v>29</v>
      </c>
      <c r="F30" t="s">
        <v>245</v>
      </c>
      <c r="G30" t="s">
        <v>249</v>
      </c>
      <c r="H30" t="s">
        <v>225</v>
      </c>
      <c r="I30" t="s">
        <v>332</v>
      </c>
      <c r="J30" t="s">
        <v>343</v>
      </c>
      <c r="K30" t="s">
        <v>344</v>
      </c>
      <c r="L30" t="s">
        <v>91</v>
      </c>
      <c r="M30">
        <v>35248</v>
      </c>
      <c r="N30" t="s">
        <v>212</v>
      </c>
      <c r="O30">
        <v>28526.67</v>
      </c>
      <c r="P30" t="s">
        <v>212</v>
      </c>
      <c r="Q30" s="5" t="str">
        <f ca="1">HYPERLINK("#"&amp;CELL("direccion",Tabla_471065!A26),"23")</f>
        <v>23</v>
      </c>
      <c r="R30" s="5" t="str">
        <f ca="1">HYPERLINK("#"&amp;CELL("direccion",Tabla_471039!A26),"23")</f>
        <v>23</v>
      </c>
      <c r="S30" s="5" t="str">
        <f ca="1">HYPERLINK("#"&amp;CELL("direccion",Tabla_471067!A26),"23")</f>
        <v>23</v>
      </c>
      <c r="T30" s="5" t="str">
        <f ca="1">HYPERLINK("#"&amp;CELL("direccion",Tabla_471023!A26),"23")</f>
        <v>23</v>
      </c>
      <c r="U30" s="5" t="str">
        <f ca="1">HYPERLINK("#"&amp;CELL("direccion",Tabla_471047!A26),"23")</f>
        <v>23</v>
      </c>
      <c r="V30" s="5" t="str">
        <f ca="1">HYPERLINK("#"&amp;CELL("direccion",Tabla_471030!A26),"23")</f>
        <v>23</v>
      </c>
      <c r="W30" s="5" t="str">
        <f ca="1">HYPERLINK("#"&amp;CELL("direccion",Tabla_471041!A26),"23")</f>
        <v>23</v>
      </c>
      <c r="X30" s="5" t="str">
        <f ca="1">HYPERLINK("#"&amp;CELL("direccion",Tabla_471031!A26),"23")</f>
        <v>23</v>
      </c>
      <c r="Y30" s="5" t="str">
        <f ca="1">HYPERLINK("#"&amp;CELL("direccion",Tabla_471032!A26),"23")</f>
        <v>23</v>
      </c>
      <c r="Z30" s="5" t="str">
        <f ca="1">HYPERLINK("#"&amp;CELL("direccion",Tabla_471059!A26),"23")</f>
        <v>23</v>
      </c>
      <c r="AA30" s="5" t="str">
        <f ca="1">HYPERLINK("#"&amp;CELL("direccion",Tabla_471071!A26),"23")</f>
        <v>23</v>
      </c>
      <c r="AB30" s="5" t="str">
        <f ca="1">HYPERLINK("#"&amp;CELL("direccion",Tabla_471062!A26),"23")</f>
        <v>23</v>
      </c>
      <c r="AC30" s="5" t="str">
        <f ca="1">HYPERLINK("#"&amp;CELL("direccion",Tabla_471074!A26),"23")</f>
        <v>23</v>
      </c>
      <c r="AD30" t="s">
        <v>213</v>
      </c>
      <c r="AE30" s="3">
        <v>45657</v>
      </c>
    </row>
    <row r="31" spans="1:31" x14ac:dyDescent="0.25">
      <c r="A31">
        <v>2024</v>
      </c>
      <c r="B31" s="3">
        <v>45566</v>
      </c>
      <c r="C31" s="3">
        <v>45657</v>
      </c>
      <c r="D31" t="s">
        <v>84</v>
      </c>
      <c r="E31">
        <v>29</v>
      </c>
      <c r="F31" t="s">
        <v>245</v>
      </c>
      <c r="G31" t="s">
        <v>250</v>
      </c>
      <c r="H31" t="s">
        <v>225</v>
      </c>
      <c r="I31" t="s">
        <v>345</v>
      </c>
      <c r="J31" t="s">
        <v>346</v>
      </c>
      <c r="K31" t="s">
        <v>347</v>
      </c>
      <c r="L31" t="s">
        <v>92</v>
      </c>
      <c r="M31">
        <v>35248</v>
      </c>
      <c r="N31" t="s">
        <v>212</v>
      </c>
      <c r="O31">
        <v>28526.67</v>
      </c>
      <c r="P31" t="s">
        <v>212</v>
      </c>
      <c r="Q31" s="5" t="str">
        <f ca="1">HYPERLINK("#"&amp;CELL("direccion",Tabla_471065!A27),"24")</f>
        <v>24</v>
      </c>
      <c r="R31" s="5" t="str">
        <f ca="1">HYPERLINK("#"&amp;CELL("direccion",Tabla_471039!A27),"24")</f>
        <v>24</v>
      </c>
      <c r="S31" s="5" t="str">
        <f ca="1">HYPERLINK("#"&amp;CELL("direccion",Tabla_471067!A27),"24")</f>
        <v>24</v>
      </c>
      <c r="T31" s="5" t="str">
        <f ca="1">HYPERLINK("#"&amp;CELL("direccion",Tabla_471023!A27),"24")</f>
        <v>24</v>
      </c>
      <c r="U31" s="5" t="str">
        <f ca="1">HYPERLINK("#"&amp;CELL("direccion",Tabla_471047!A27),"24")</f>
        <v>24</v>
      </c>
      <c r="V31" s="5" t="str">
        <f ca="1">HYPERLINK("#"&amp;CELL("direccion",Tabla_471030!A27),"24")</f>
        <v>24</v>
      </c>
      <c r="W31" s="5" t="str">
        <f ca="1">HYPERLINK("#"&amp;CELL("direccion",Tabla_471041!A27),"24")</f>
        <v>24</v>
      </c>
      <c r="X31" s="5" t="str">
        <f ca="1">HYPERLINK("#"&amp;CELL("direccion",Tabla_471031!A27),"24")</f>
        <v>24</v>
      </c>
      <c r="Y31" s="5" t="str">
        <f ca="1">HYPERLINK("#"&amp;CELL("direccion",Tabla_471032!A27),"24")</f>
        <v>24</v>
      </c>
      <c r="Z31" s="5" t="str">
        <f ca="1">HYPERLINK("#"&amp;CELL("direccion",Tabla_471059!A27),"24")</f>
        <v>24</v>
      </c>
      <c r="AA31" s="5" t="str">
        <f ca="1">HYPERLINK("#"&amp;CELL("direccion",Tabla_471071!A27),"24")</f>
        <v>24</v>
      </c>
      <c r="AB31" s="5" t="str">
        <f ca="1">HYPERLINK("#"&amp;CELL("direccion",Tabla_471062!A27),"24")</f>
        <v>24</v>
      </c>
      <c r="AC31" s="5" t="str">
        <f ca="1">HYPERLINK("#"&amp;CELL("direccion",Tabla_471074!A27),"24")</f>
        <v>24</v>
      </c>
      <c r="AD31" t="s">
        <v>213</v>
      </c>
      <c r="AE31" s="3">
        <v>45657</v>
      </c>
    </row>
    <row r="32" spans="1:31" x14ac:dyDescent="0.25">
      <c r="A32">
        <v>2024</v>
      </c>
      <c r="B32" s="3">
        <v>45566</v>
      </c>
      <c r="C32" s="3">
        <v>45657</v>
      </c>
      <c r="D32" t="s">
        <v>84</v>
      </c>
      <c r="E32">
        <v>29</v>
      </c>
      <c r="F32" t="s">
        <v>245</v>
      </c>
      <c r="G32" t="s">
        <v>251</v>
      </c>
      <c r="H32" t="s">
        <v>225</v>
      </c>
      <c r="I32" t="s">
        <v>348</v>
      </c>
      <c r="J32" t="s">
        <v>349</v>
      </c>
      <c r="K32" t="s">
        <v>342</v>
      </c>
      <c r="L32" t="s">
        <v>92</v>
      </c>
      <c r="M32">
        <v>35248</v>
      </c>
      <c r="N32" t="s">
        <v>212</v>
      </c>
      <c r="O32">
        <v>28526.67</v>
      </c>
      <c r="P32" t="s">
        <v>212</v>
      </c>
      <c r="Q32" s="5" t="str">
        <f ca="1">HYPERLINK("#"&amp;CELL("direccion",Tabla_471065!A28),"25")</f>
        <v>25</v>
      </c>
      <c r="R32" s="5" t="str">
        <f ca="1">HYPERLINK("#"&amp;CELL("direccion",Tabla_471039!A28),"25")</f>
        <v>25</v>
      </c>
      <c r="S32" s="5" t="str">
        <f ca="1">HYPERLINK("#"&amp;CELL("direccion",Tabla_471067!A28),"25")</f>
        <v>25</v>
      </c>
      <c r="T32" s="5" t="str">
        <f ca="1">HYPERLINK("#"&amp;CELL("direccion",Tabla_471023!A28),"25")</f>
        <v>25</v>
      </c>
      <c r="U32" s="5" t="str">
        <f ca="1">HYPERLINK("#"&amp;CELL("direccion",Tabla_471047!A28),"25")</f>
        <v>25</v>
      </c>
      <c r="V32" s="5" t="str">
        <f ca="1">HYPERLINK("#"&amp;CELL("direccion",Tabla_471030!A28),"25")</f>
        <v>25</v>
      </c>
      <c r="W32" s="5" t="str">
        <f ca="1">HYPERLINK("#"&amp;CELL("direccion",Tabla_471041!A28),"25")</f>
        <v>25</v>
      </c>
      <c r="X32" s="5" t="str">
        <f ca="1">HYPERLINK("#"&amp;CELL("direccion",Tabla_471031!A28),"25")</f>
        <v>25</v>
      </c>
      <c r="Y32" s="5" t="str">
        <f ca="1">HYPERLINK("#"&amp;CELL("direccion",Tabla_471032!A28),"25")</f>
        <v>25</v>
      </c>
      <c r="Z32" s="5" t="str">
        <f ca="1">HYPERLINK("#"&amp;CELL("direccion",Tabla_471059!A28),"25")</f>
        <v>25</v>
      </c>
      <c r="AA32" s="5" t="str">
        <f ca="1">HYPERLINK("#"&amp;CELL("direccion",Tabla_471071!A28),"25")</f>
        <v>25</v>
      </c>
      <c r="AB32" s="5" t="str">
        <f ca="1">HYPERLINK("#"&amp;CELL("direccion",Tabla_471062!A28),"25")</f>
        <v>25</v>
      </c>
      <c r="AC32" s="5" t="str">
        <f ca="1">HYPERLINK("#"&amp;CELL("direccion",Tabla_471074!A28),"25")</f>
        <v>25</v>
      </c>
      <c r="AD32" t="s">
        <v>213</v>
      </c>
      <c r="AE32" s="3">
        <v>45657</v>
      </c>
    </row>
    <row r="33" spans="1:31" x14ac:dyDescent="0.25">
      <c r="A33">
        <v>2024</v>
      </c>
      <c r="B33" s="3">
        <v>45566</v>
      </c>
      <c r="C33" s="3">
        <v>45657</v>
      </c>
      <c r="D33" t="s">
        <v>84</v>
      </c>
      <c r="E33">
        <v>29</v>
      </c>
      <c r="F33" t="s">
        <v>245</v>
      </c>
      <c r="G33" t="s">
        <v>252</v>
      </c>
      <c r="H33" t="s">
        <v>225</v>
      </c>
      <c r="I33" t="s">
        <v>350</v>
      </c>
      <c r="J33" t="s">
        <v>351</v>
      </c>
      <c r="K33" t="s">
        <v>342</v>
      </c>
      <c r="L33" t="s">
        <v>91</v>
      </c>
      <c r="M33">
        <v>35248</v>
      </c>
      <c r="N33" t="s">
        <v>212</v>
      </c>
      <c r="O33">
        <v>28526.67</v>
      </c>
      <c r="P33" t="s">
        <v>212</v>
      </c>
      <c r="Q33" s="5" t="str">
        <f ca="1">HYPERLINK("#"&amp;CELL("direccion",Tabla_471065!A29),"26")</f>
        <v>26</v>
      </c>
      <c r="R33" s="5" t="str">
        <f ca="1">HYPERLINK("#"&amp;CELL("direccion",Tabla_471039!A29),"26")</f>
        <v>26</v>
      </c>
      <c r="S33" s="5" t="str">
        <f ca="1">HYPERLINK("#"&amp;CELL("direccion",Tabla_471067!A29),"26")</f>
        <v>26</v>
      </c>
      <c r="T33" s="5" t="str">
        <f ca="1">HYPERLINK("#"&amp;CELL("direccion",Tabla_471023!A29),"26")</f>
        <v>26</v>
      </c>
      <c r="U33" s="5" t="str">
        <f ca="1">HYPERLINK("#"&amp;CELL("direccion",Tabla_471047!A29),"26")</f>
        <v>26</v>
      </c>
      <c r="V33" s="5" t="str">
        <f ca="1">HYPERLINK("#"&amp;CELL("direccion",Tabla_471030!A29),"26")</f>
        <v>26</v>
      </c>
      <c r="W33" s="5" t="str">
        <f ca="1">HYPERLINK("#"&amp;CELL("direccion",Tabla_471041!A29),"26")</f>
        <v>26</v>
      </c>
      <c r="X33" s="5" t="str">
        <f ca="1">HYPERLINK("#"&amp;CELL("direccion",Tabla_471031!A29),"26")</f>
        <v>26</v>
      </c>
      <c r="Y33" s="5" t="str">
        <f ca="1">HYPERLINK("#"&amp;CELL("direccion",Tabla_471032!A29),"26")</f>
        <v>26</v>
      </c>
      <c r="Z33" s="5" t="str">
        <f ca="1">HYPERLINK("#"&amp;CELL("direccion",Tabla_471059!A29),"26")</f>
        <v>26</v>
      </c>
      <c r="AA33" s="5" t="str">
        <f ca="1">HYPERLINK("#"&amp;CELL("direccion",Tabla_471071!A29),"26")</f>
        <v>26</v>
      </c>
      <c r="AB33" s="5" t="str">
        <f ca="1">HYPERLINK("#"&amp;CELL("direccion",Tabla_471062!A29),"26")</f>
        <v>26</v>
      </c>
      <c r="AC33" s="5" t="str">
        <f ca="1">HYPERLINK("#"&amp;CELL("direccion",Tabla_471074!A29),"26")</f>
        <v>26</v>
      </c>
      <c r="AD33" t="s">
        <v>213</v>
      </c>
      <c r="AE33" s="3">
        <v>45657</v>
      </c>
    </row>
    <row r="34" spans="1:31" x14ac:dyDescent="0.25">
      <c r="A34">
        <v>2024</v>
      </c>
      <c r="B34" s="3">
        <v>45566</v>
      </c>
      <c r="C34" s="3">
        <v>45657</v>
      </c>
      <c r="D34" t="s">
        <v>84</v>
      </c>
      <c r="E34">
        <v>29</v>
      </c>
      <c r="F34" t="s">
        <v>245</v>
      </c>
      <c r="G34" t="s">
        <v>253</v>
      </c>
      <c r="H34" t="s">
        <v>225</v>
      </c>
      <c r="I34" t="s">
        <v>352</v>
      </c>
      <c r="J34" t="s">
        <v>353</v>
      </c>
      <c r="K34" t="s">
        <v>354</v>
      </c>
      <c r="L34" t="s">
        <v>91</v>
      </c>
      <c r="M34">
        <v>35248</v>
      </c>
      <c r="N34" t="s">
        <v>212</v>
      </c>
      <c r="O34">
        <v>28526.67</v>
      </c>
      <c r="P34" t="s">
        <v>212</v>
      </c>
      <c r="Q34" s="5" t="str">
        <f ca="1">HYPERLINK("#"&amp;CELL("direccion",Tabla_471065!A30),"27")</f>
        <v>27</v>
      </c>
      <c r="R34" s="5" t="str">
        <f ca="1">HYPERLINK("#"&amp;CELL("direccion",Tabla_471039!A30),"27")</f>
        <v>27</v>
      </c>
      <c r="S34" s="5" t="str">
        <f ca="1">HYPERLINK("#"&amp;CELL("direccion",Tabla_471067!A30),"27")</f>
        <v>27</v>
      </c>
      <c r="T34" s="5" t="str">
        <f ca="1">HYPERLINK("#"&amp;CELL("direccion",Tabla_471023!A30),"27")</f>
        <v>27</v>
      </c>
      <c r="U34" s="5" t="str">
        <f ca="1">HYPERLINK("#"&amp;CELL("direccion",Tabla_471047!A30),"27")</f>
        <v>27</v>
      </c>
      <c r="V34" s="5" t="str">
        <f ca="1">HYPERLINK("#"&amp;CELL("direccion",Tabla_471030!A30),"27")</f>
        <v>27</v>
      </c>
      <c r="W34" s="5" t="str">
        <f ca="1">HYPERLINK("#"&amp;CELL("direccion",Tabla_471041!A30),"27")</f>
        <v>27</v>
      </c>
      <c r="X34" s="5" t="str">
        <f ca="1">HYPERLINK("#"&amp;CELL("direccion",Tabla_471031!A30),"27")</f>
        <v>27</v>
      </c>
      <c r="Y34" s="5" t="str">
        <f ca="1">HYPERLINK("#"&amp;CELL("direccion",Tabla_471032!A30),"27")</f>
        <v>27</v>
      </c>
      <c r="Z34" s="5" t="str">
        <f ca="1">HYPERLINK("#"&amp;CELL("direccion",Tabla_471059!A30),"27")</f>
        <v>27</v>
      </c>
      <c r="AA34" s="5" t="str">
        <f ca="1">HYPERLINK("#"&amp;CELL("direccion",Tabla_471071!A30),"27")</f>
        <v>27</v>
      </c>
      <c r="AB34" s="5" t="str">
        <f ca="1">HYPERLINK("#"&amp;CELL("direccion",Tabla_471062!A30),"27")</f>
        <v>27</v>
      </c>
      <c r="AC34" s="5" t="str">
        <f ca="1">HYPERLINK("#"&amp;CELL("direccion",Tabla_471074!A30),"27")</f>
        <v>27</v>
      </c>
      <c r="AD34" t="s">
        <v>213</v>
      </c>
      <c r="AE34" s="3">
        <v>45657</v>
      </c>
    </row>
    <row r="35" spans="1:31" x14ac:dyDescent="0.25">
      <c r="A35">
        <v>2024</v>
      </c>
      <c r="B35" s="3">
        <v>45566</v>
      </c>
      <c r="C35" s="3">
        <v>45657</v>
      </c>
      <c r="D35" t="s">
        <v>84</v>
      </c>
      <c r="E35">
        <v>29</v>
      </c>
      <c r="F35" t="s">
        <v>245</v>
      </c>
      <c r="G35" t="s">
        <v>254</v>
      </c>
      <c r="H35" t="s">
        <v>225</v>
      </c>
      <c r="I35" t="s">
        <v>355</v>
      </c>
      <c r="J35" t="s">
        <v>356</v>
      </c>
      <c r="K35" t="s">
        <v>357</v>
      </c>
      <c r="L35" t="s">
        <v>91</v>
      </c>
      <c r="M35">
        <v>35248</v>
      </c>
      <c r="N35" t="s">
        <v>212</v>
      </c>
      <c r="O35">
        <v>28526.67</v>
      </c>
      <c r="P35" t="s">
        <v>212</v>
      </c>
      <c r="Q35" s="5" t="str">
        <f ca="1">HYPERLINK("#"&amp;CELL("direccion",Tabla_471065!A31),"28")</f>
        <v>28</v>
      </c>
      <c r="R35" s="5" t="str">
        <f ca="1">HYPERLINK("#"&amp;CELL("direccion",Tabla_471039!A31),"28")</f>
        <v>28</v>
      </c>
      <c r="S35" s="5" t="str">
        <f ca="1">HYPERLINK("#"&amp;CELL("direccion",Tabla_471067!A31),"28")</f>
        <v>28</v>
      </c>
      <c r="T35" s="5" t="str">
        <f ca="1">HYPERLINK("#"&amp;CELL("direccion",Tabla_471023!A31),"28")</f>
        <v>28</v>
      </c>
      <c r="U35" s="5" t="str">
        <f ca="1">HYPERLINK("#"&amp;CELL("direccion",Tabla_471047!A31),"28")</f>
        <v>28</v>
      </c>
      <c r="V35" s="5" t="str">
        <f ca="1">HYPERLINK("#"&amp;CELL("direccion",Tabla_471030!A31),"28")</f>
        <v>28</v>
      </c>
      <c r="W35" s="5" t="str">
        <f ca="1">HYPERLINK("#"&amp;CELL("direccion",Tabla_471041!A31),"28")</f>
        <v>28</v>
      </c>
      <c r="X35" s="5" t="str">
        <f ca="1">HYPERLINK("#"&amp;CELL("direccion",Tabla_471031!A31),"28")</f>
        <v>28</v>
      </c>
      <c r="Y35" s="5" t="str">
        <f ca="1">HYPERLINK("#"&amp;CELL("direccion",Tabla_471032!A31),"28")</f>
        <v>28</v>
      </c>
      <c r="Z35" s="5" t="str">
        <f ca="1">HYPERLINK("#"&amp;CELL("direccion",Tabla_471059!A31),"28")</f>
        <v>28</v>
      </c>
      <c r="AA35" s="5" t="str">
        <f ca="1">HYPERLINK("#"&amp;CELL("direccion",Tabla_471071!A31),"28")</f>
        <v>28</v>
      </c>
      <c r="AB35" s="5" t="str">
        <f ca="1">HYPERLINK("#"&amp;CELL("direccion",Tabla_471062!A31),"28")</f>
        <v>28</v>
      </c>
      <c r="AC35" s="5" t="str">
        <f ca="1">HYPERLINK("#"&amp;CELL("direccion",Tabla_471074!A31),"28")</f>
        <v>28</v>
      </c>
      <c r="AD35" t="s">
        <v>213</v>
      </c>
      <c r="AE35" s="3">
        <v>45657</v>
      </c>
    </row>
    <row r="36" spans="1:31" x14ac:dyDescent="0.25">
      <c r="A36">
        <v>2024</v>
      </c>
      <c r="B36" s="3">
        <v>45566</v>
      </c>
      <c r="C36" s="3">
        <v>45657</v>
      </c>
      <c r="D36" t="s">
        <v>84</v>
      </c>
      <c r="E36">
        <v>29</v>
      </c>
      <c r="F36" t="s">
        <v>245</v>
      </c>
      <c r="G36" t="s">
        <v>255</v>
      </c>
      <c r="H36" t="s">
        <v>225</v>
      </c>
      <c r="I36" t="s">
        <v>358</v>
      </c>
      <c r="J36" t="s">
        <v>296</v>
      </c>
      <c r="K36" t="s">
        <v>359</v>
      </c>
      <c r="L36" t="s">
        <v>92</v>
      </c>
      <c r="M36">
        <v>35248</v>
      </c>
      <c r="N36" t="s">
        <v>212</v>
      </c>
      <c r="O36">
        <v>28526.67</v>
      </c>
      <c r="P36" t="s">
        <v>212</v>
      </c>
      <c r="Q36" s="5" t="str">
        <f ca="1">HYPERLINK("#"&amp;CELL("direccion",Tabla_471065!A32),"29")</f>
        <v>29</v>
      </c>
      <c r="R36" s="5" t="str">
        <f ca="1">HYPERLINK("#"&amp;CELL("direccion",Tabla_471039!A32),"29")</f>
        <v>29</v>
      </c>
      <c r="S36" s="5" t="str">
        <f ca="1">HYPERLINK("#"&amp;CELL("direccion",Tabla_471067!A32),"29")</f>
        <v>29</v>
      </c>
      <c r="T36" s="5" t="str">
        <f ca="1">HYPERLINK("#"&amp;CELL("direccion",Tabla_471023!A32),"29")</f>
        <v>29</v>
      </c>
      <c r="U36" s="5" t="str">
        <f ca="1">HYPERLINK("#"&amp;CELL("direccion",Tabla_471047!A32),"29")</f>
        <v>29</v>
      </c>
      <c r="V36" s="5" t="str">
        <f ca="1">HYPERLINK("#"&amp;CELL("direccion",Tabla_471030!A32),"29")</f>
        <v>29</v>
      </c>
      <c r="W36" s="5" t="str">
        <f ca="1">HYPERLINK("#"&amp;CELL("direccion",Tabla_471041!A32),"29")</f>
        <v>29</v>
      </c>
      <c r="X36" s="5" t="str">
        <f ca="1">HYPERLINK("#"&amp;CELL("direccion",Tabla_471031!A32),"29")</f>
        <v>29</v>
      </c>
      <c r="Y36" s="5" t="str">
        <f ca="1">HYPERLINK("#"&amp;CELL("direccion",Tabla_471032!A32),"29")</f>
        <v>29</v>
      </c>
      <c r="Z36" s="5" t="str">
        <f ca="1">HYPERLINK("#"&amp;CELL("direccion",Tabla_471059!A32),"29")</f>
        <v>29</v>
      </c>
      <c r="AA36" s="5" t="str">
        <f ca="1">HYPERLINK("#"&amp;CELL("direccion",Tabla_471071!A32),"29")</f>
        <v>29</v>
      </c>
      <c r="AB36" s="5" t="str">
        <f ca="1">HYPERLINK("#"&amp;CELL("direccion",Tabla_471062!A32),"29")</f>
        <v>29</v>
      </c>
      <c r="AC36" s="5" t="str">
        <f ca="1">HYPERLINK("#"&amp;CELL("direccion",Tabla_471074!A32),"29")</f>
        <v>29</v>
      </c>
      <c r="AD36" t="s">
        <v>213</v>
      </c>
      <c r="AE36" s="3">
        <v>45657</v>
      </c>
    </row>
    <row r="37" spans="1:31" x14ac:dyDescent="0.25">
      <c r="A37">
        <v>2024</v>
      </c>
      <c r="B37" s="3">
        <v>45566</v>
      </c>
      <c r="C37" s="3">
        <v>45657</v>
      </c>
      <c r="D37" t="s">
        <v>84</v>
      </c>
      <c r="E37">
        <v>29</v>
      </c>
      <c r="F37" t="s">
        <v>245</v>
      </c>
      <c r="G37" t="s">
        <v>256</v>
      </c>
      <c r="H37" t="s">
        <v>225</v>
      </c>
      <c r="I37" t="s">
        <v>360</v>
      </c>
      <c r="J37" t="s">
        <v>361</v>
      </c>
      <c r="K37" t="s">
        <v>362</v>
      </c>
      <c r="L37" t="s">
        <v>91</v>
      </c>
      <c r="M37">
        <v>35248</v>
      </c>
      <c r="N37" t="s">
        <v>212</v>
      </c>
      <c r="O37">
        <v>28526.67</v>
      </c>
      <c r="P37" t="s">
        <v>212</v>
      </c>
      <c r="Q37" s="5" t="str">
        <f ca="1">HYPERLINK("#"&amp;CELL("direccion",Tabla_471065!A33),"30")</f>
        <v>30</v>
      </c>
      <c r="R37" s="5" t="str">
        <f ca="1">HYPERLINK("#"&amp;CELL("direccion",Tabla_471039!A33),"30")</f>
        <v>30</v>
      </c>
      <c r="S37" s="5" t="str">
        <f ca="1">HYPERLINK("#"&amp;CELL("direccion",Tabla_471067!A33),"30")</f>
        <v>30</v>
      </c>
      <c r="T37" s="5" t="str">
        <f ca="1">HYPERLINK("#"&amp;CELL("direccion",Tabla_471023!A33),"30")</f>
        <v>30</v>
      </c>
      <c r="U37" s="5" t="str">
        <f ca="1">HYPERLINK("#"&amp;CELL("direccion",Tabla_471047!A33),"30")</f>
        <v>30</v>
      </c>
      <c r="V37" s="5" t="str">
        <f ca="1">HYPERLINK("#"&amp;CELL("direccion",Tabla_471030!A33),"30")</f>
        <v>30</v>
      </c>
      <c r="W37" s="5" t="str">
        <f ca="1">HYPERLINK("#"&amp;CELL("direccion",Tabla_471041!A33),"30")</f>
        <v>30</v>
      </c>
      <c r="X37" s="5" t="str">
        <f ca="1">HYPERLINK("#"&amp;CELL("direccion",Tabla_471031!A33),"30")</f>
        <v>30</v>
      </c>
      <c r="Y37" s="5" t="str">
        <f ca="1">HYPERLINK("#"&amp;CELL("direccion",Tabla_471032!A33),"30")</f>
        <v>30</v>
      </c>
      <c r="Z37" s="5" t="str">
        <f ca="1">HYPERLINK("#"&amp;CELL("direccion",Tabla_471059!A33),"30")</f>
        <v>30</v>
      </c>
      <c r="AA37" s="5" t="str">
        <f ca="1">HYPERLINK("#"&amp;CELL("direccion",Tabla_471071!A33),"30")</f>
        <v>30</v>
      </c>
      <c r="AB37" s="5" t="str">
        <f ca="1">HYPERLINK("#"&amp;CELL("direccion",Tabla_471062!A33),"30")</f>
        <v>30</v>
      </c>
      <c r="AC37" s="5" t="str">
        <f ca="1">HYPERLINK("#"&amp;CELL("direccion",Tabla_471074!A33),"30")</f>
        <v>30</v>
      </c>
      <c r="AD37" t="s">
        <v>213</v>
      </c>
      <c r="AE37" s="3">
        <v>45657</v>
      </c>
    </row>
    <row r="38" spans="1:31" x14ac:dyDescent="0.25">
      <c r="A38">
        <v>2024</v>
      </c>
      <c r="B38" s="3">
        <v>45566</v>
      </c>
      <c r="C38" s="3">
        <v>45657</v>
      </c>
      <c r="D38" t="s">
        <v>84</v>
      </c>
      <c r="E38">
        <v>29</v>
      </c>
      <c r="F38" t="s">
        <v>245</v>
      </c>
      <c r="G38" t="s">
        <v>257</v>
      </c>
      <c r="H38" t="s">
        <v>225</v>
      </c>
      <c r="I38" t="s">
        <v>363</v>
      </c>
      <c r="J38" t="s">
        <v>364</v>
      </c>
      <c r="K38" t="s">
        <v>362</v>
      </c>
      <c r="L38" t="s">
        <v>91</v>
      </c>
      <c r="M38">
        <v>35248</v>
      </c>
      <c r="N38" t="s">
        <v>212</v>
      </c>
      <c r="O38">
        <v>28526.67</v>
      </c>
      <c r="P38" t="s">
        <v>212</v>
      </c>
      <c r="Q38" s="5" t="str">
        <f ca="1">HYPERLINK("#"&amp;CELL("direccion",Tabla_471065!A34),"31")</f>
        <v>31</v>
      </c>
      <c r="R38" s="5" t="str">
        <f ca="1">HYPERLINK("#"&amp;CELL("direccion",Tabla_471039!A34),"31")</f>
        <v>31</v>
      </c>
      <c r="S38" s="5" t="str">
        <f ca="1">HYPERLINK("#"&amp;CELL("direccion",Tabla_471067!A34),"31")</f>
        <v>31</v>
      </c>
      <c r="T38" s="5" t="str">
        <f ca="1">HYPERLINK("#"&amp;CELL("direccion",Tabla_471023!A34),"31")</f>
        <v>31</v>
      </c>
      <c r="U38" s="5" t="str">
        <f ca="1">HYPERLINK("#"&amp;CELL("direccion",Tabla_471047!A34),"31")</f>
        <v>31</v>
      </c>
      <c r="V38" s="5" t="str">
        <f ca="1">HYPERLINK("#"&amp;CELL("direccion",Tabla_471030!A34),"31")</f>
        <v>31</v>
      </c>
      <c r="W38" s="5" t="str">
        <f ca="1">HYPERLINK("#"&amp;CELL("direccion",Tabla_471041!A34),"31")</f>
        <v>31</v>
      </c>
      <c r="X38" s="5" t="str">
        <f ca="1">HYPERLINK("#"&amp;CELL("direccion",Tabla_471031!A34),"31")</f>
        <v>31</v>
      </c>
      <c r="Y38" s="5" t="str">
        <f ca="1">HYPERLINK("#"&amp;CELL("direccion",Tabla_471032!A34),"31")</f>
        <v>31</v>
      </c>
      <c r="Z38" s="5" t="str">
        <f ca="1">HYPERLINK("#"&amp;CELL("direccion",Tabla_471059!A34),"31")</f>
        <v>31</v>
      </c>
      <c r="AA38" s="5" t="str">
        <f ca="1">HYPERLINK("#"&amp;CELL("direccion",Tabla_471071!A34),"31")</f>
        <v>31</v>
      </c>
      <c r="AB38" s="5" t="str">
        <f ca="1">HYPERLINK("#"&amp;CELL("direccion",Tabla_471062!A34),"31")</f>
        <v>31</v>
      </c>
      <c r="AC38" s="5" t="str">
        <f ca="1">HYPERLINK("#"&amp;CELL("direccion",Tabla_471074!A34),"31")</f>
        <v>31</v>
      </c>
      <c r="AD38" t="s">
        <v>213</v>
      </c>
      <c r="AE38" s="3">
        <v>45657</v>
      </c>
    </row>
    <row r="39" spans="1:31" x14ac:dyDescent="0.25">
      <c r="A39">
        <v>2024</v>
      </c>
      <c r="B39" s="3">
        <v>45566</v>
      </c>
      <c r="C39" s="3">
        <v>45657</v>
      </c>
      <c r="D39" t="s">
        <v>84</v>
      </c>
      <c r="E39">
        <v>20</v>
      </c>
      <c r="F39" t="s">
        <v>258</v>
      </c>
      <c r="G39" t="s">
        <v>259</v>
      </c>
      <c r="H39" t="s">
        <v>225</v>
      </c>
      <c r="I39" t="s">
        <v>365</v>
      </c>
      <c r="J39" t="s">
        <v>322</v>
      </c>
      <c r="K39" t="s">
        <v>340</v>
      </c>
      <c r="L39" t="s">
        <v>92</v>
      </c>
      <c r="M39">
        <v>14360</v>
      </c>
      <c r="N39" t="s">
        <v>212</v>
      </c>
      <c r="O39">
        <v>12336.050000000001</v>
      </c>
      <c r="P39" t="s">
        <v>212</v>
      </c>
      <c r="Q39" s="5" t="str">
        <f ca="1">HYPERLINK("#"&amp;CELL("direccion",Tabla_471065!A35),"32")</f>
        <v>32</v>
      </c>
      <c r="R39" s="5" t="str">
        <f ca="1">HYPERLINK("#"&amp;CELL("direccion",Tabla_471039!A35),"32")</f>
        <v>32</v>
      </c>
      <c r="S39" s="5" t="str">
        <f ca="1">HYPERLINK("#"&amp;CELL("direccion",Tabla_471067!A35),"32")</f>
        <v>32</v>
      </c>
      <c r="T39" s="5" t="str">
        <f ca="1">HYPERLINK("#"&amp;CELL("direccion",Tabla_471023!A35),"32")</f>
        <v>32</v>
      </c>
      <c r="U39" s="5" t="str">
        <f ca="1">HYPERLINK("#"&amp;CELL("direccion",Tabla_471047!A35),"32")</f>
        <v>32</v>
      </c>
      <c r="V39" s="5" t="str">
        <f ca="1">HYPERLINK("#"&amp;CELL("direccion",Tabla_471030!A35),"32")</f>
        <v>32</v>
      </c>
      <c r="W39" s="5" t="str">
        <f ca="1">HYPERLINK("#"&amp;CELL("direccion",Tabla_471041!A35),"32")</f>
        <v>32</v>
      </c>
      <c r="X39" s="5" t="str">
        <f ca="1">HYPERLINK("#"&amp;CELL("direccion",Tabla_471031!A35),"32")</f>
        <v>32</v>
      </c>
      <c r="Y39" s="5" t="str">
        <f ca="1">HYPERLINK("#"&amp;CELL("direccion",Tabla_471032!A35),"32")</f>
        <v>32</v>
      </c>
      <c r="Z39" s="5" t="str">
        <f ca="1">HYPERLINK("#"&amp;CELL("direccion",Tabla_471059!A35),"32")</f>
        <v>32</v>
      </c>
      <c r="AA39" s="5" t="str">
        <f ca="1">HYPERLINK("#"&amp;CELL("direccion",Tabla_471071!A35),"32")</f>
        <v>32</v>
      </c>
      <c r="AB39" s="5" t="str">
        <f ca="1">HYPERLINK("#"&amp;CELL("direccion",Tabla_471062!A35),"32")</f>
        <v>32</v>
      </c>
      <c r="AC39" s="5" t="str">
        <f ca="1">HYPERLINK("#"&amp;CELL("direccion",Tabla_471074!A35),"32")</f>
        <v>32</v>
      </c>
      <c r="AD39" t="s">
        <v>213</v>
      </c>
      <c r="AE39" s="3">
        <v>45657</v>
      </c>
    </row>
    <row r="40" spans="1:31" x14ac:dyDescent="0.25">
      <c r="A40">
        <v>2024</v>
      </c>
      <c r="B40" s="3">
        <v>45566</v>
      </c>
      <c r="C40" s="3">
        <v>45657</v>
      </c>
      <c r="D40" t="s">
        <v>84</v>
      </c>
      <c r="E40">
        <v>20</v>
      </c>
      <c r="F40" t="s">
        <v>258</v>
      </c>
      <c r="G40" t="s">
        <v>260</v>
      </c>
      <c r="H40" t="s">
        <v>225</v>
      </c>
      <c r="I40" t="s">
        <v>366</v>
      </c>
      <c r="J40" t="s">
        <v>367</v>
      </c>
      <c r="K40" t="s">
        <v>368</v>
      </c>
      <c r="L40" t="s">
        <v>91</v>
      </c>
      <c r="M40">
        <v>14360</v>
      </c>
      <c r="N40" t="s">
        <v>212</v>
      </c>
      <c r="O40">
        <v>12336.050000000001</v>
      </c>
      <c r="P40" t="s">
        <v>212</v>
      </c>
      <c r="Q40" s="5" t="str">
        <f ca="1">HYPERLINK("#"&amp;CELL("direccion",Tabla_471065!A36),"33")</f>
        <v>33</v>
      </c>
      <c r="R40" s="5" t="str">
        <f ca="1">HYPERLINK("#"&amp;CELL("direccion",Tabla_471039!A36),"33")</f>
        <v>33</v>
      </c>
      <c r="S40" s="5" t="str">
        <f ca="1">HYPERLINK("#"&amp;CELL("direccion",Tabla_471067!A36),"33")</f>
        <v>33</v>
      </c>
      <c r="T40" s="5" t="str">
        <f ca="1">HYPERLINK("#"&amp;CELL("direccion",Tabla_471023!A36),"33")</f>
        <v>33</v>
      </c>
      <c r="U40" s="5" t="str">
        <f ca="1">HYPERLINK("#"&amp;CELL("direccion",Tabla_471047!A36),"33")</f>
        <v>33</v>
      </c>
      <c r="V40" s="5" t="str">
        <f ca="1">HYPERLINK("#"&amp;CELL("direccion",Tabla_471030!A36),"33")</f>
        <v>33</v>
      </c>
      <c r="W40" s="5" t="str">
        <f ca="1">HYPERLINK("#"&amp;CELL("direccion",Tabla_471041!A36),"33")</f>
        <v>33</v>
      </c>
      <c r="X40" s="5" t="str">
        <f ca="1">HYPERLINK("#"&amp;CELL("direccion",Tabla_471031!A36),"33")</f>
        <v>33</v>
      </c>
      <c r="Y40" s="5" t="str">
        <f ca="1">HYPERLINK("#"&amp;CELL("direccion",Tabla_471032!A36),"33")</f>
        <v>33</v>
      </c>
      <c r="Z40" s="5" t="str">
        <f ca="1">HYPERLINK("#"&amp;CELL("direccion",Tabla_471059!A36),"33")</f>
        <v>33</v>
      </c>
      <c r="AA40" s="5" t="str">
        <f ca="1">HYPERLINK("#"&amp;CELL("direccion",Tabla_471071!A36),"33")</f>
        <v>33</v>
      </c>
      <c r="AB40" s="5" t="str">
        <f ca="1">HYPERLINK("#"&amp;CELL("direccion",Tabla_471062!A36),"33")</f>
        <v>33</v>
      </c>
      <c r="AC40" s="5" t="str">
        <f ca="1">HYPERLINK("#"&amp;CELL("direccion",Tabla_471074!A36),"33")</f>
        <v>33</v>
      </c>
      <c r="AD40" t="s">
        <v>213</v>
      </c>
      <c r="AE40" s="3">
        <v>45657</v>
      </c>
    </row>
    <row r="41" spans="1:31" x14ac:dyDescent="0.25">
      <c r="A41">
        <v>2024</v>
      </c>
      <c r="B41" s="3">
        <v>45566</v>
      </c>
      <c r="C41" s="3">
        <v>45657</v>
      </c>
      <c r="D41" t="s">
        <v>84</v>
      </c>
      <c r="E41">
        <v>20</v>
      </c>
      <c r="F41" t="s">
        <v>258</v>
      </c>
      <c r="G41" t="s">
        <v>261</v>
      </c>
      <c r="H41" t="s">
        <v>225</v>
      </c>
      <c r="I41" t="s">
        <v>291</v>
      </c>
      <c r="J41" t="s">
        <v>291</v>
      </c>
      <c r="K41" t="s">
        <v>291</v>
      </c>
      <c r="M41">
        <v>0</v>
      </c>
      <c r="N41" t="s">
        <v>212</v>
      </c>
      <c r="O41">
        <v>0</v>
      </c>
      <c r="P41" t="s">
        <v>212</v>
      </c>
      <c r="Q41" s="5" t="str">
        <f ca="1">HYPERLINK("#"&amp;CELL("direccion",Tabla_471065!A37),"34")</f>
        <v>34</v>
      </c>
      <c r="R41" s="5" t="str">
        <f ca="1">HYPERLINK("#"&amp;CELL("direccion",Tabla_471039!A37),"34")</f>
        <v>34</v>
      </c>
      <c r="S41" s="5" t="str">
        <f ca="1">HYPERLINK("#"&amp;CELL("direccion",Tabla_471067!A37),"34")</f>
        <v>34</v>
      </c>
      <c r="T41" s="5" t="str">
        <f ca="1">HYPERLINK("#"&amp;CELL("direccion",Tabla_471023!A37),"34")</f>
        <v>34</v>
      </c>
      <c r="U41" s="5" t="str">
        <f ca="1">HYPERLINK("#"&amp;CELL("direccion",Tabla_471047!A37),"34")</f>
        <v>34</v>
      </c>
      <c r="V41" s="5" t="str">
        <f ca="1">HYPERLINK("#"&amp;CELL("direccion",Tabla_471030!A37),"34")</f>
        <v>34</v>
      </c>
      <c r="W41" s="5" t="str">
        <f ca="1">HYPERLINK("#"&amp;CELL("direccion",Tabla_471041!A37),"34")</f>
        <v>34</v>
      </c>
      <c r="X41" s="5" t="str">
        <f ca="1">HYPERLINK("#"&amp;CELL("direccion",Tabla_471031!A37),"34")</f>
        <v>34</v>
      </c>
      <c r="Y41" s="5" t="str">
        <f ca="1">HYPERLINK("#"&amp;CELL("direccion",Tabla_471032!A37),"34")</f>
        <v>34</v>
      </c>
      <c r="Z41" s="5" t="str">
        <f ca="1">HYPERLINK("#"&amp;CELL("direccion",Tabla_471059!A37),"34")</f>
        <v>34</v>
      </c>
      <c r="AA41" s="5" t="str">
        <f ca="1">HYPERLINK("#"&amp;CELL("direccion",Tabla_471071!A37),"34")</f>
        <v>34</v>
      </c>
      <c r="AB41" s="5" t="str">
        <f ca="1">HYPERLINK("#"&amp;CELL("direccion",Tabla_471062!A37),"34")</f>
        <v>34</v>
      </c>
      <c r="AC41" s="5" t="str">
        <f ca="1">HYPERLINK("#"&amp;CELL("direccion",Tabla_471074!A37),"34")</f>
        <v>34</v>
      </c>
      <c r="AD41" t="s">
        <v>213</v>
      </c>
      <c r="AE41" s="3">
        <v>45657</v>
      </c>
    </row>
    <row r="42" spans="1:31" x14ac:dyDescent="0.25">
      <c r="A42">
        <v>2024</v>
      </c>
      <c r="B42" s="3">
        <v>45566</v>
      </c>
      <c r="C42" s="3">
        <v>45657</v>
      </c>
      <c r="D42" t="s">
        <v>84</v>
      </c>
      <c r="E42">
        <v>20</v>
      </c>
      <c r="F42" t="s">
        <v>258</v>
      </c>
      <c r="G42" t="s">
        <v>262</v>
      </c>
      <c r="H42" t="s">
        <v>225</v>
      </c>
      <c r="I42" t="s">
        <v>291</v>
      </c>
      <c r="J42" t="s">
        <v>291</v>
      </c>
      <c r="K42" t="s">
        <v>291</v>
      </c>
      <c r="M42">
        <v>0</v>
      </c>
      <c r="N42" t="s">
        <v>212</v>
      </c>
      <c r="O42">
        <v>0</v>
      </c>
      <c r="P42" t="s">
        <v>212</v>
      </c>
      <c r="Q42" s="5" t="str">
        <f ca="1">HYPERLINK("#"&amp;CELL("direccion",Tabla_471065!A38),"35")</f>
        <v>35</v>
      </c>
      <c r="R42" s="5" t="str">
        <f ca="1">HYPERLINK("#"&amp;CELL("direccion",Tabla_471039!A38),"35")</f>
        <v>35</v>
      </c>
      <c r="S42" s="5" t="str">
        <f ca="1">HYPERLINK("#"&amp;CELL("direccion",Tabla_471067!A38),"35")</f>
        <v>35</v>
      </c>
      <c r="T42" s="5" t="str">
        <f ca="1">HYPERLINK("#"&amp;CELL("direccion",Tabla_471023!A38),"35")</f>
        <v>35</v>
      </c>
      <c r="U42" s="5" t="str">
        <f ca="1">HYPERLINK("#"&amp;CELL("direccion",Tabla_471047!A38),"35")</f>
        <v>35</v>
      </c>
      <c r="V42" s="5" t="str">
        <f ca="1">HYPERLINK("#"&amp;CELL("direccion",Tabla_471030!A38),"35")</f>
        <v>35</v>
      </c>
      <c r="W42" s="5" t="str">
        <f ca="1">HYPERLINK("#"&amp;CELL("direccion",Tabla_471041!A38),"35")</f>
        <v>35</v>
      </c>
      <c r="X42" s="5" t="str">
        <f ca="1">HYPERLINK("#"&amp;CELL("direccion",Tabla_471031!A38),"35")</f>
        <v>35</v>
      </c>
      <c r="Y42" s="5" t="str">
        <f ca="1">HYPERLINK("#"&amp;CELL("direccion",Tabla_471032!A38),"35")</f>
        <v>35</v>
      </c>
      <c r="Z42" s="5" t="str">
        <f ca="1">HYPERLINK("#"&amp;CELL("direccion",Tabla_471059!A38),"35")</f>
        <v>35</v>
      </c>
      <c r="AA42" s="5" t="str">
        <f ca="1">HYPERLINK("#"&amp;CELL("direccion",Tabla_471071!A38),"35")</f>
        <v>35</v>
      </c>
      <c r="AB42" s="5" t="str">
        <f ca="1">HYPERLINK("#"&amp;CELL("direccion",Tabla_471062!A38),"35")</f>
        <v>35</v>
      </c>
      <c r="AC42" s="5" t="str">
        <f ca="1">HYPERLINK("#"&amp;CELL("direccion",Tabla_471074!A38),"35")</f>
        <v>35</v>
      </c>
      <c r="AD42" t="s">
        <v>213</v>
      </c>
      <c r="AE42" s="3">
        <v>45657</v>
      </c>
    </row>
    <row r="43" spans="1:31" x14ac:dyDescent="0.25">
      <c r="A43">
        <v>2024</v>
      </c>
      <c r="B43" s="3">
        <v>45566</v>
      </c>
      <c r="C43" s="3">
        <v>45657</v>
      </c>
      <c r="D43" t="s">
        <v>84</v>
      </c>
      <c r="E43">
        <v>32</v>
      </c>
      <c r="F43" t="s">
        <v>263</v>
      </c>
      <c r="G43" t="s">
        <v>264</v>
      </c>
      <c r="H43" t="s">
        <v>225</v>
      </c>
      <c r="I43" t="s">
        <v>332</v>
      </c>
      <c r="J43" t="s">
        <v>303</v>
      </c>
      <c r="K43" t="s">
        <v>369</v>
      </c>
      <c r="L43" t="s">
        <v>91</v>
      </c>
      <c r="M43">
        <v>40800</v>
      </c>
      <c r="N43" t="s">
        <v>212</v>
      </c>
      <c r="O43">
        <v>32700.91</v>
      </c>
      <c r="P43" t="s">
        <v>212</v>
      </c>
      <c r="Q43" s="5" t="str">
        <f ca="1">HYPERLINK("#"&amp;CELL("direccion",Tabla_471065!A39),"36")</f>
        <v>36</v>
      </c>
      <c r="R43" s="5" t="str">
        <f ca="1">HYPERLINK("#"&amp;CELL("direccion",Tabla_471039!A39),"36")</f>
        <v>36</v>
      </c>
      <c r="S43" s="5" t="str">
        <f ca="1">HYPERLINK("#"&amp;CELL("direccion",Tabla_471067!A39),"36")</f>
        <v>36</v>
      </c>
      <c r="T43" s="5" t="str">
        <f ca="1">HYPERLINK("#"&amp;CELL("direccion",Tabla_471023!A39),"36")</f>
        <v>36</v>
      </c>
      <c r="U43" s="5" t="str">
        <f ca="1">HYPERLINK("#"&amp;CELL("direccion",Tabla_471047!A39),"36")</f>
        <v>36</v>
      </c>
      <c r="V43" s="5" t="str">
        <f ca="1">HYPERLINK("#"&amp;CELL("direccion",Tabla_471030!A39),"36")</f>
        <v>36</v>
      </c>
      <c r="W43" s="5" t="str">
        <f ca="1">HYPERLINK("#"&amp;CELL("direccion",Tabla_471041!A39),"36")</f>
        <v>36</v>
      </c>
      <c r="X43" s="5" t="str">
        <f ca="1">HYPERLINK("#"&amp;CELL("direccion",Tabla_471031!A39),"36")</f>
        <v>36</v>
      </c>
      <c r="Y43" s="5" t="str">
        <f ca="1">HYPERLINK("#"&amp;CELL("direccion",Tabla_471032!A39),"36")</f>
        <v>36</v>
      </c>
      <c r="Z43" s="5" t="str">
        <f ca="1">HYPERLINK("#"&amp;CELL("direccion",Tabla_471059!A39),"36")</f>
        <v>36</v>
      </c>
      <c r="AA43" s="5" t="str">
        <f ca="1">HYPERLINK("#"&amp;CELL("direccion",Tabla_471071!A39),"36")</f>
        <v>36</v>
      </c>
      <c r="AB43" s="5" t="str">
        <f ca="1">HYPERLINK("#"&amp;CELL("direccion",Tabla_471062!A39),"36")</f>
        <v>36</v>
      </c>
      <c r="AC43" s="5" t="str">
        <f ca="1">HYPERLINK("#"&amp;CELL("direccion",Tabla_471074!A39),"36")</f>
        <v>36</v>
      </c>
      <c r="AD43" t="s">
        <v>213</v>
      </c>
      <c r="AE43" s="3">
        <v>45657</v>
      </c>
    </row>
    <row r="44" spans="1:31" x14ac:dyDescent="0.25">
      <c r="A44">
        <v>2024</v>
      </c>
      <c r="B44" s="3">
        <v>45566</v>
      </c>
      <c r="C44" s="3">
        <v>45657</v>
      </c>
      <c r="D44" t="s">
        <v>84</v>
      </c>
      <c r="E44">
        <v>40</v>
      </c>
      <c r="F44" t="s">
        <v>265</v>
      </c>
      <c r="G44" t="s">
        <v>266</v>
      </c>
      <c r="H44" t="s">
        <v>225</v>
      </c>
      <c r="I44" t="s">
        <v>370</v>
      </c>
      <c r="J44" t="s">
        <v>303</v>
      </c>
      <c r="K44" t="s">
        <v>303</v>
      </c>
      <c r="L44" t="s">
        <v>91</v>
      </c>
      <c r="M44">
        <v>59687</v>
      </c>
      <c r="N44" t="s">
        <v>212</v>
      </c>
      <c r="O44">
        <v>46243.340000000004</v>
      </c>
      <c r="P44" t="s">
        <v>212</v>
      </c>
      <c r="Q44" s="5" t="str">
        <f ca="1">HYPERLINK("#"&amp;CELL("direccion",Tabla_471065!A40),"37")</f>
        <v>37</v>
      </c>
      <c r="R44" s="5" t="str">
        <f ca="1">HYPERLINK("#"&amp;CELL("direccion",Tabla_471039!A40),"37")</f>
        <v>37</v>
      </c>
      <c r="S44" s="5" t="str">
        <f ca="1">HYPERLINK("#"&amp;CELL("direccion",Tabla_471067!A40),"37")</f>
        <v>37</v>
      </c>
      <c r="T44" s="5" t="str">
        <f ca="1">HYPERLINK("#"&amp;CELL("direccion",Tabla_471023!A40),"37")</f>
        <v>37</v>
      </c>
      <c r="U44" s="5" t="str">
        <f ca="1">HYPERLINK("#"&amp;CELL("direccion",Tabla_471047!A40),"37")</f>
        <v>37</v>
      </c>
      <c r="V44" s="5" t="str">
        <f ca="1">HYPERLINK("#"&amp;CELL("direccion",Tabla_471030!A40),"37")</f>
        <v>37</v>
      </c>
      <c r="W44" s="5" t="str">
        <f ca="1">HYPERLINK("#"&amp;CELL("direccion",Tabla_471041!A40),"37")</f>
        <v>37</v>
      </c>
      <c r="X44" s="5" t="str">
        <f ca="1">HYPERLINK("#"&amp;CELL("direccion",Tabla_471031!A40),"37")</f>
        <v>37</v>
      </c>
      <c r="Y44" s="5" t="str">
        <f ca="1">HYPERLINK("#"&amp;CELL("direccion",Tabla_471032!A40),"37")</f>
        <v>37</v>
      </c>
      <c r="Z44" s="5" t="str">
        <f ca="1">HYPERLINK("#"&amp;CELL("direccion",Tabla_471059!A40),"37")</f>
        <v>37</v>
      </c>
      <c r="AA44" s="5" t="str">
        <f ca="1">HYPERLINK("#"&amp;CELL("direccion",Tabla_471071!A40),"37")</f>
        <v>37</v>
      </c>
      <c r="AB44" s="5" t="str">
        <f ca="1">HYPERLINK("#"&amp;CELL("direccion",Tabla_471062!A40),"37")</f>
        <v>37</v>
      </c>
      <c r="AC44" s="5" t="str">
        <f ca="1">HYPERLINK("#"&amp;CELL("direccion",Tabla_471074!A40),"37")</f>
        <v>37</v>
      </c>
      <c r="AD44" t="s">
        <v>213</v>
      </c>
      <c r="AE44" s="3">
        <v>45657</v>
      </c>
    </row>
    <row r="45" spans="1:31" x14ac:dyDescent="0.25">
      <c r="A45">
        <v>2024</v>
      </c>
      <c r="B45" s="3">
        <v>45566</v>
      </c>
      <c r="C45" s="3">
        <v>45657</v>
      </c>
      <c r="D45" t="s">
        <v>84</v>
      </c>
      <c r="E45">
        <v>29</v>
      </c>
      <c r="F45" t="s">
        <v>245</v>
      </c>
      <c r="G45" t="s">
        <v>267</v>
      </c>
      <c r="H45" t="s">
        <v>225</v>
      </c>
      <c r="I45" t="s">
        <v>371</v>
      </c>
      <c r="J45" t="s">
        <v>372</v>
      </c>
      <c r="K45" t="s">
        <v>373</v>
      </c>
      <c r="L45" t="s">
        <v>92</v>
      </c>
      <c r="M45">
        <v>35248</v>
      </c>
      <c r="N45" t="s">
        <v>212</v>
      </c>
      <c r="O45">
        <v>28526.67</v>
      </c>
      <c r="P45" t="s">
        <v>212</v>
      </c>
      <c r="Q45" s="5" t="str">
        <f ca="1">HYPERLINK("#"&amp;CELL("direccion",Tabla_471065!A41),"38")</f>
        <v>38</v>
      </c>
      <c r="R45" s="5" t="str">
        <f ca="1">HYPERLINK("#"&amp;CELL("direccion",Tabla_471039!A41),"38")</f>
        <v>38</v>
      </c>
      <c r="S45" s="5" t="str">
        <f ca="1">HYPERLINK("#"&amp;CELL("direccion",Tabla_471067!A41),"38")</f>
        <v>38</v>
      </c>
      <c r="T45" s="5" t="str">
        <f ca="1">HYPERLINK("#"&amp;CELL("direccion",Tabla_471023!A41),"38")</f>
        <v>38</v>
      </c>
      <c r="U45" s="5" t="str">
        <f ca="1">HYPERLINK("#"&amp;CELL("direccion",Tabla_471047!A41),"38")</f>
        <v>38</v>
      </c>
      <c r="V45" s="5" t="str">
        <f ca="1">HYPERLINK("#"&amp;CELL("direccion",Tabla_471030!A41),"38")</f>
        <v>38</v>
      </c>
      <c r="W45" s="5" t="str">
        <f ca="1">HYPERLINK("#"&amp;CELL("direccion",Tabla_471041!A41),"38")</f>
        <v>38</v>
      </c>
      <c r="X45" s="5" t="str">
        <f ca="1">HYPERLINK("#"&amp;CELL("direccion",Tabla_471031!A41),"38")</f>
        <v>38</v>
      </c>
      <c r="Y45" s="5" t="str">
        <f ca="1">HYPERLINK("#"&amp;CELL("direccion",Tabla_471032!A41),"38")</f>
        <v>38</v>
      </c>
      <c r="Z45" s="5" t="str">
        <f ca="1">HYPERLINK("#"&amp;CELL("direccion",Tabla_471059!A41),"38")</f>
        <v>38</v>
      </c>
      <c r="AA45" s="5" t="str">
        <f ca="1">HYPERLINK("#"&amp;CELL("direccion",Tabla_471071!A41),"38")</f>
        <v>38</v>
      </c>
      <c r="AB45" s="5" t="str">
        <f ca="1">HYPERLINK("#"&amp;CELL("direccion",Tabla_471062!A41),"38")</f>
        <v>38</v>
      </c>
      <c r="AC45" s="5" t="str">
        <f ca="1">HYPERLINK("#"&amp;CELL("direccion",Tabla_471074!A41),"38")</f>
        <v>38</v>
      </c>
      <c r="AD45" t="s">
        <v>213</v>
      </c>
      <c r="AE45" s="3">
        <v>45657</v>
      </c>
    </row>
    <row r="46" spans="1:31" x14ac:dyDescent="0.25">
      <c r="A46">
        <v>2024</v>
      </c>
      <c r="B46" s="3">
        <v>45566</v>
      </c>
      <c r="C46" s="3">
        <v>45657</v>
      </c>
      <c r="D46" t="s">
        <v>84</v>
      </c>
      <c r="E46">
        <v>25</v>
      </c>
      <c r="F46" t="s">
        <v>226</v>
      </c>
      <c r="G46" t="s">
        <v>268</v>
      </c>
      <c r="H46" t="s">
        <v>225</v>
      </c>
      <c r="I46" t="s">
        <v>374</v>
      </c>
      <c r="J46" t="s">
        <v>375</v>
      </c>
      <c r="K46" t="s">
        <v>296</v>
      </c>
      <c r="L46" t="s">
        <v>92</v>
      </c>
      <c r="M46">
        <v>24672</v>
      </c>
      <c r="N46" t="s">
        <v>212</v>
      </c>
      <c r="O46">
        <v>20384.75</v>
      </c>
      <c r="P46" t="s">
        <v>212</v>
      </c>
      <c r="Q46" s="5" t="str">
        <f ca="1">HYPERLINK("#"&amp;CELL("direccion",Tabla_471065!A42),"39")</f>
        <v>39</v>
      </c>
      <c r="R46" s="5" t="str">
        <f ca="1">HYPERLINK("#"&amp;CELL("direccion",Tabla_471039!A42),"39")</f>
        <v>39</v>
      </c>
      <c r="S46" s="5" t="str">
        <f ca="1">HYPERLINK("#"&amp;CELL("direccion",Tabla_471067!A42),"39")</f>
        <v>39</v>
      </c>
      <c r="T46" s="5" t="str">
        <f ca="1">HYPERLINK("#"&amp;CELL("direccion",Tabla_471023!A42),"39")</f>
        <v>39</v>
      </c>
      <c r="U46" s="5" t="str">
        <f ca="1">HYPERLINK("#"&amp;CELL("direccion",Tabla_471047!A42),"39")</f>
        <v>39</v>
      </c>
      <c r="V46" s="5" t="str">
        <f ca="1">HYPERLINK("#"&amp;CELL("direccion",Tabla_471030!A42),"39")</f>
        <v>39</v>
      </c>
      <c r="W46" s="5" t="str">
        <f ca="1">HYPERLINK("#"&amp;CELL("direccion",Tabla_471041!A42),"39")</f>
        <v>39</v>
      </c>
      <c r="X46" s="5" t="str">
        <f ca="1">HYPERLINK("#"&amp;CELL("direccion",Tabla_471031!A42),"39")</f>
        <v>39</v>
      </c>
      <c r="Y46" s="5" t="str">
        <f ca="1">HYPERLINK("#"&amp;CELL("direccion",Tabla_471032!A42),"39")</f>
        <v>39</v>
      </c>
      <c r="Z46" s="5" t="str">
        <f ca="1">HYPERLINK("#"&amp;CELL("direccion",Tabla_471059!A42),"39")</f>
        <v>39</v>
      </c>
      <c r="AA46" s="5" t="str">
        <f ca="1">HYPERLINK("#"&amp;CELL("direccion",Tabla_471071!A42),"39")</f>
        <v>39</v>
      </c>
      <c r="AB46" s="5" t="str">
        <f ca="1">HYPERLINK("#"&amp;CELL("direccion",Tabla_471062!A42),"39")</f>
        <v>39</v>
      </c>
      <c r="AC46" s="5" t="str">
        <f ca="1">HYPERLINK("#"&amp;CELL("direccion",Tabla_471074!A42),"39")</f>
        <v>39</v>
      </c>
      <c r="AD46" t="s">
        <v>213</v>
      </c>
      <c r="AE46" s="3">
        <v>45657</v>
      </c>
    </row>
    <row r="47" spans="1:31" x14ac:dyDescent="0.25">
      <c r="A47">
        <v>2024</v>
      </c>
      <c r="B47" s="3">
        <v>45566</v>
      </c>
      <c r="C47" s="3">
        <v>45657</v>
      </c>
      <c r="D47" t="s">
        <v>84</v>
      </c>
      <c r="E47">
        <v>25</v>
      </c>
      <c r="F47" t="s">
        <v>226</v>
      </c>
      <c r="G47" t="s">
        <v>269</v>
      </c>
      <c r="H47" t="s">
        <v>225</v>
      </c>
      <c r="I47" t="s">
        <v>291</v>
      </c>
      <c r="J47" t="s">
        <v>291</v>
      </c>
      <c r="K47" t="s">
        <v>291</v>
      </c>
      <c r="M47">
        <v>0</v>
      </c>
      <c r="N47" t="s">
        <v>212</v>
      </c>
      <c r="O47">
        <v>0</v>
      </c>
      <c r="P47" t="s">
        <v>212</v>
      </c>
      <c r="Q47" s="5" t="str">
        <f ca="1">HYPERLINK("#"&amp;CELL("direccion",Tabla_471065!A43),"40")</f>
        <v>40</v>
      </c>
      <c r="R47" s="5" t="str">
        <f ca="1">HYPERLINK("#"&amp;CELL("direccion",Tabla_471039!A43),"40")</f>
        <v>40</v>
      </c>
      <c r="S47" s="5" t="str">
        <f ca="1">HYPERLINK("#"&amp;CELL("direccion",Tabla_471067!A43),"40")</f>
        <v>40</v>
      </c>
      <c r="T47" s="5" t="str">
        <f ca="1">HYPERLINK("#"&amp;CELL("direccion",Tabla_471023!A43),"40")</f>
        <v>40</v>
      </c>
      <c r="U47" s="5" t="str">
        <f ca="1">HYPERLINK("#"&amp;CELL("direccion",Tabla_471047!A43),"40")</f>
        <v>40</v>
      </c>
      <c r="V47" s="5" t="str">
        <f ca="1">HYPERLINK("#"&amp;CELL("direccion",Tabla_471030!A43),"40")</f>
        <v>40</v>
      </c>
      <c r="W47" s="5" t="str">
        <f ca="1">HYPERLINK("#"&amp;CELL("direccion",Tabla_471041!A43),"40")</f>
        <v>40</v>
      </c>
      <c r="X47" s="5" t="str">
        <f ca="1">HYPERLINK("#"&amp;CELL("direccion",Tabla_471031!A43),"40")</f>
        <v>40</v>
      </c>
      <c r="Y47" s="5" t="str">
        <f ca="1">HYPERLINK("#"&amp;CELL("direccion",Tabla_471032!A43),"40")</f>
        <v>40</v>
      </c>
      <c r="Z47" s="5" t="str">
        <f ca="1">HYPERLINK("#"&amp;CELL("direccion",Tabla_471059!A43),"40")</f>
        <v>40</v>
      </c>
      <c r="AA47" s="5" t="str">
        <f ca="1">HYPERLINK("#"&amp;CELL("direccion",Tabla_471071!A43),"40")</f>
        <v>40</v>
      </c>
      <c r="AB47" s="5" t="str">
        <f ca="1">HYPERLINK("#"&amp;CELL("direccion",Tabla_471062!A43),"40")</f>
        <v>40</v>
      </c>
      <c r="AC47" s="5" t="str">
        <f ca="1">HYPERLINK("#"&amp;CELL("direccion",Tabla_471074!A43),"40")</f>
        <v>40</v>
      </c>
      <c r="AD47" t="s">
        <v>213</v>
      </c>
      <c r="AE47" s="3">
        <v>45657</v>
      </c>
    </row>
    <row r="48" spans="1:31" x14ac:dyDescent="0.25">
      <c r="A48">
        <v>2024</v>
      </c>
      <c r="B48" s="3">
        <v>45566</v>
      </c>
      <c r="C48" s="3">
        <v>45657</v>
      </c>
      <c r="D48" t="s">
        <v>84</v>
      </c>
      <c r="E48">
        <v>25</v>
      </c>
      <c r="F48" t="s">
        <v>226</v>
      </c>
      <c r="G48" t="s">
        <v>270</v>
      </c>
      <c r="H48" t="s">
        <v>225</v>
      </c>
      <c r="I48" t="s">
        <v>376</v>
      </c>
      <c r="J48" t="s">
        <v>377</v>
      </c>
      <c r="K48" t="s">
        <v>378</v>
      </c>
      <c r="L48" t="s">
        <v>92</v>
      </c>
      <c r="M48">
        <v>24672</v>
      </c>
      <c r="N48" t="s">
        <v>212</v>
      </c>
      <c r="O48">
        <v>20384.75</v>
      </c>
      <c r="P48" t="s">
        <v>212</v>
      </c>
      <c r="Q48" s="5" t="str">
        <f ca="1">HYPERLINK("#"&amp;CELL("direccion",Tabla_471065!A44),"41")</f>
        <v>41</v>
      </c>
      <c r="R48" s="5" t="str">
        <f ca="1">HYPERLINK("#"&amp;CELL("direccion",Tabla_471039!A44),"41")</f>
        <v>41</v>
      </c>
      <c r="S48" s="5" t="str">
        <f ca="1">HYPERLINK("#"&amp;CELL("direccion",Tabla_471067!A44),"41")</f>
        <v>41</v>
      </c>
      <c r="T48" s="5" t="str">
        <f ca="1">HYPERLINK("#"&amp;CELL("direccion",Tabla_471023!A44),"41")</f>
        <v>41</v>
      </c>
      <c r="U48" s="5" t="str">
        <f ca="1">HYPERLINK("#"&amp;CELL("direccion",Tabla_471047!A44),"41")</f>
        <v>41</v>
      </c>
      <c r="V48" s="5" t="str">
        <f ca="1">HYPERLINK("#"&amp;CELL("direccion",Tabla_471030!A44),"41")</f>
        <v>41</v>
      </c>
      <c r="W48" s="5" t="str">
        <f ca="1">HYPERLINK("#"&amp;CELL("direccion",Tabla_471041!A44),"41")</f>
        <v>41</v>
      </c>
      <c r="X48" s="5" t="str">
        <f ca="1">HYPERLINK("#"&amp;CELL("direccion",Tabla_471031!A44),"41")</f>
        <v>41</v>
      </c>
      <c r="Y48" s="5" t="str">
        <f ca="1">HYPERLINK("#"&amp;CELL("direccion",Tabla_471032!A44),"41")</f>
        <v>41</v>
      </c>
      <c r="Z48" s="5" t="str">
        <f ca="1">HYPERLINK("#"&amp;CELL("direccion",Tabla_471059!A44),"41")</f>
        <v>41</v>
      </c>
      <c r="AA48" s="5" t="str">
        <f ca="1">HYPERLINK("#"&amp;CELL("direccion",Tabla_471071!A44),"41")</f>
        <v>41</v>
      </c>
      <c r="AB48" s="5" t="str">
        <f ca="1">HYPERLINK("#"&amp;CELL("direccion",Tabla_471062!A44),"41")</f>
        <v>41</v>
      </c>
      <c r="AC48" s="5" t="str">
        <f ca="1">HYPERLINK("#"&amp;CELL("direccion",Tabla_471074!A44),"41")</f>
        <v>41</v>
      </c>
      <c r="AD48" t="s">
        <v>213</v>
      </c>
      <c r="AE48" s="3">
        <v>45657</v>
      </c>
    </row>
    <row r="49" spans="1:31" x14ac:dyDescent="0.25">
      <c r="A49">
        <v>2024</v>
      </c>
      <c r="B49" s="3">
        <v>45566</v>
      </c>
      <c r="C49" s="3">
        <v>45657</v>
      </c>
      <c r="D49" t="s">
        <v>84</v>
      </c>
      <c r="E49">
        <v>29</v>
      </c>
      <c r="F49" t="s">
        <v>245</v>
      </c>
      <c r="G49" t="s">
        <v>271</v>
      </c>
      <c r="H49" t="s">
        <v>225</v>
      </c>
      <c r="I49" t="s">
        <v>379</v>
      </c>
      <c r="J49" t="s">
        <v>380</v>
      </c>
      <c r="K49" t="s">
        <v>381</v>
      </c>
      <c r="L49" t="s">
        <v>92</v>
      </c>
      <c r="M49">
        <v>35248</v>
      </c>
      <c r="N49" t="s">
        <v>212</v>
      </c>
      <c r="O49">
        <v>28526.67</v>
      </c>
      <c r="P49" t="s">
        <v>212</v>
      </c>
      <c r="Q49" s="5" t="str">
        <f ca="1">HYPERLINK("#"&amp;CELL("direccion",Tabla_471065!A45),"42")</f>
        <v>42</v>
      </c>
      <c r="R49" s="5" t="str">
        <f ca="1">HYPERLINK("#"&amp;CELL("direccion",Tabla_471039!A45),"42")</f>
        <v>42</v>
      </c>
      <c r="S49" s="5" t="str">
        <f ca="1">HYPERLINK("#"&amp;CELL("direccion",Tabla_471067!A45),"42")</f>
        <v>42</v>
      </c>
      <c r="T49" s="5" t="str">
        <f ca="1">HYPERLINK("#"&amp;CELL("direccion",Tabla_471023!A45),"42")</f>
        <v>42</v>
      </c>
      <c r="U49" s="5" t="str">
        <f ca="1">HYPERLINK("#"&amp;CELL("direccion",Tabla_471047!A45),"42")</f>
        <v>42</v>
      </c>
      <c r="V49" s="5" t="str">
        <f ca="1">HYPERLINK("#"&amp;CELL("direccion",Tabla_471030!A45),"42")</f>
        <v>42</v>
      </c>
      <c r="W49" s="5" t="str">
        <f ca="1">HYPERLINK("#"&amp;CELL("direccion",Tabla_471041!A45),"42")</f>
        <v>42</v>
      </c>
      <c r="X49" s="5" t="str">
        <f ca="1">HYPERLINK("#"&amp;CELL("direccion",Tabla_471031!A45),"42")</f>
        <v>42</v>
      </c>
      <c r="Y49" s="5" t="str">
        <f ca="1">HYPERLINK("#"&amp;CELL("direccion",Tabla_471032!A45),"42")</f>
        <v>42</v>
      </c>
      <c r="Z49" s="5" t="str">
        <f ca="1">HYPERLINK("#"&amp;CELL("direccion",Tabla_471059!A45),"42")</f>
        <v>42</v>
      </c>
      <c r="AA49" s="5" t="str">
        <f ca="1">HYPERLINK("#"&amp;CELL("direccion",Tabla_471071!A45),"42")</f>
        <v>42</v>
      </c>
      <c r="AB49" s="5" t="str">
        <f ca="1">HYPERLINK("#"&amp;CELL("direccion",Tabla_471062!A45),"42")</f>
        <v>42</v>
      </c>
      <c r="AC49" s="5" t="str">
        <f ca="1">HYPERLINK("#"&amp;CELL("direccion",Tabla_471074!A45),"42")</f>
        <v>42</v>
      </c>
      <c r="AD49" t="s">
        <v>213</v>
      </c>
      <c r="AE49" s="3">
        <v>45657</v>
      </c>
    </row>
    <row r="50" spans="1:31" x14ac:dyDescent="0.25">
      <c r="A50">
        <v>2024</v>
      </c>
      <c r="B50" s="3">
        <v>45566</v>
      </c>
      <c r="C50" s="3">
        <v>45657</v>
      </c>
      <c r="D50" t="s">
        <v>84</v>
      </c>
      <c r="E50">
        <v>25</v>
      </c>
      <c r="F50" t="s">
        <v>226</v>
      </c>
      <c r="G50" t="s">
        <v>272</v>
      </c>
      <c r="H50" t="s">
        <v>225</v>
      </c>
      <c r="I50" t="s">
        <v>382</v>
      </c>
      <c r="J50" t="s">
        <v>383</v>
      </c>
      <c r="K50" t="s">
        <v>384</v>
      </c>
      <c r="L50" t="s">
        <v>92</v>
      </c>
      <c r="M50">
        <v>24672</v>
      </c>
      <c r="N50" t="s">
        <v>212</v>
      </c>
      <c r="O50">
        <v>20384.75</v>
      </c>
      <c r="P50" t="s">
        <v>212</v>
      </c>
      <c r="Q50" s="5" t="str">
        <f ca="1">HYPERLINK("#"&amp;CELL("direccion",Tabla_471065!A46),"43")</f>
        <v>43</v>
      </c>
      <c r="R50" s="5" t="str">
        <f ca="1">HYPERLINK("#"&amp;CELL("direccion",Tabla_471039!A46),"43")</f>
        <v>43</v>
      </c>
      <c r="S50" s="5" t="str">
        <f ca="1">HYPERLINK("#"&amp;CELL("direccion",Tabla_471067!A46),"43")</f>
        <v>43</v>
      </c>
      <c r="T50" s="5" t="str">
        <f ca="1">HYPERLINK("#"&amp;CELL("direccion",Tabla_471023!A46),"43")</f>
        <v>43</v>
      </c>
      <c r="U50" s="5" t="str">
        <f ca="1">HYPERLINK("#"&amp;CELL("direccion",Tabla_471047!A46),"43")</f>
        <v>43</v>
      </c>
      <c r="V50" s="5" t="str">
        <f ca="1">HYPERLINK("#"&amp;CELL("direccion",Tabla_471030!A46),"43")</f>
        <v>43</v>
      </c>
      <c r="W50" s="5" t="str">
        <f ca="1">HYPERLINK("#"&amp;CELL("direccion",Tabla_471041!A46),"43")</f>
        <v>43</v>
      </c>
      <c r="X50" s="5" t="str">
        <f ca="1">HYPERLINK("#"&amp;CELL("direccion",Tabla_471031!A46),"43")</f>
        <v>43</v>
      </c>
      <c r="Y50" s="5" t="str">
        <f ca="1">HYPERLINK("#"&amp;CELL("direccion",Tabla_471032!A46),"43")</f>
        <v>43</v>
      </c>
      <c r="Z50" s="5" t="str">
        <f ca="1">HYPERLINK("#"&amp;CELL("direccion",Tabla_471059!A46),"43")</f>
        <v>43</v>
      </c>
      <c r="AA50" s="5" t="str">
        <f ca="1">HYPERLINK("#"&amp;CELL("direccion",Tabla_471071!A46),"43")</f>
        <v>43</v>
      </c>
      <c r="AB50" s="5" t="str">
        <f ca="1">HYPERLINK("#"&amp;CELL("direccion",Tabla_471062!A46),"43")</f>
        <v>43</v>
      </c>
      <c r="AC50" s="5" t="str">
        <f ca="1">HYPERLINK("#"&amp;CELL("direccion",Tabla_471074!A46),"43")</f>
        <v>43</v>
      </c>
      <c r="AD50" t="s">
        <v>213</v>
      </c>
      <c r="AE50" s="3">
        <v>45657</v>
      </c>
    </row>
    <row r="51" spans="1:31" x14ac:dyDescent="0.25">
      <c r="A51">
        <v>2024</v>
      </c>
      <c r="B51" s="3">
        <v>45566</v>
      </c>
      <c r="C51" s="3">
        <v>45657</v>
      </c>
      <c r="D51" t="s">
        <v>84</v>
      </c>
      <c r="E51">
        <v>25</v>
      </c>
      <c r="F51" t="s">
        <v>226</v>
      </c>
      <c r="G51" t="s">
        <v>273</v>
      </c>
      <c r="H51" t="s">
        <v>225</v>
      </c>
      <c r="I51" t="s">
        <v>291</v>
      </c>
      <c r="J51" t="s">
        <v>291</v>
      </c>
      <c r="K51" t="s">
        <v>291</v>
      </c>
      <c r="M51">
        <v>0</v>
      </c>
      <c r="N51" t="s">
        <v>212</v>
      </c>
      <c r="O51">
        <v>0</v>
      </c>
      <c r="P51" t="s">
        <v>212</v>
      </c>
      <c r="Q51" s="5" t="str">
        <f ca="1">HYPERLINK("#"&amp;CELL("direccion",Tabla_471065!A47),"44")</f>
        <v>44</v>
      </c>
      <c r="R51" s="5" t="str">
        <f ca="1">HYPERLINK("#"&amp;CELL("direccion",Tabla_471039!A47),"44")</f>
        <v>44</v>
      </c>
      <c r="S51" s="5" t="str">
        <f ca="1">HYPERLINK("#"&amp;CELL("direccion",Tabla_471067!A47),"44")</f>
        <v>44</v>
      </c>
      <c r="T51" s="5" t="str">
        <f ca="1">HYPERLINK("#"&amp;CELL("direccion",Tabla_471023!A47),"44")</f>
        <v>44</v>
      </c>
      <c r="U51" s="5" t="str">
        <f ca="1">HYPERLINK("#"&amp;CELL("direccion",Tabla_471047!A47),"44")</f>
        <v>44</v>
      </c>
      <c r="V51" s="5" t="str">
        <f ca="1">HYPERLINK("#"&amp;CELL("direccion",Tabla_471030!A47),"44")</f>
        <v>44</v>
      </c>
      <c r="W51" s="5" t="str">
        <f ca="1">HYPERLINK("#"&amp;CELL("direccion",Tabla_471041!A47),"44")</f>
        <v>44</v>
      </c>
      <c r="X51" s="5" t="str">
        <f ca="1">HYPERLINK("#"&amp;CELL("direccion",Tabla_471031!A47),"44")</f>
        <v>44</v>
      </c>
      <c r="Y51" s="5" t="str">
        <f ca="1">HYPERLINK("#"&amp;CELL("direccion",Tabla_471032!A47),"44")</f>
        <v>44</v>
      </c>
      <c r="Z51" s="5" t="str">
        <f ca="1">HYPERLINK("#"&amp;CELL("direccion",Tabla_471059!A47),"44")</f>
        <v>44</v>
      </c>
      <c r="AA51" s="5" t="str">
        <f ca="1">HYPERLINK("#"&amp;CELL("direccion",Tabla_471071!A47),"44")</f>
        <v>44</v>
      </c>
      <c r="AB51" s="5" t="str">
        <f ca="1">HYPERLINK("#"&amp;CELL("direccion",Tabla_471062!A47),"44")</f>
        <v>44</v>
      </c>
      <c r="AC51" s="5" t="str">
        <f ca="1">HYPERLINK("#"&amp;CELL("direccion",Tabla_471074!A47),"44")</f>
        <v>44</v>
      </c>
      <c r="AD51" t="s">
        <v>213</v>
      </c>
      <c r="AE51" s="3">
        <v>45657</v>
      </c>
    </row>
    <row r="52" spans="1:31" x14ac:dyDescent="0.25">
      <c r="A52">
        <v>2024</v>
      </c>
      <c r="B52" s="3">
        <v>45566</v>
      </c>
      <c r="C52" s="3">
        <v>45657</v>
      </c>
      <c r="D52" t="s">
        <v>84</v>
      </c>
      <c r="E52">
        <v>40</v>
      </c>
      <c r="F52" t="s">
        <v>265</v>
      </c>
      <c r="G52" t="s">
        <v>274</v>
      </c>
      <c r="H52" t="s">
        <v>225</v>
      </c>
      <c r="I52" t="s">
        <v>385</v>
      </c>
      <c r="J52" t="s">
        <v>386</v>
      </c>
      <c r="K52" t="s">
        <v>387</v>
      </c>
      <c r="L52" t="s">
        <v>92</v>
      </c>
      <c r="M52">
        <v>59687</v>
      </c>
      <c r="N52" t="s">
        <v>212</v>
      </c>
      <c r="O52">
        <v>46243.340000000004</v>
      </c>
      <c r="P52" t="s">
        <v>212</v>
      </c>
      <c r="Q52" s="5" t="str">
        <f ca="1">HYPERLINK("#"&amp;CELL("direccion",Tabla_471065!A48),"45")</f>
        <v>45</v>
      </c>
      <c r="R52" s="5" t="str">
        <f ca="1">HYPERLINK("#"&amp;CELL("direccion",Tabla_471039!A48),"45")</f>
        <v>45</v>
      </c>
      <c r="S52" s="5" t="str">
        <f ca="1">HYPERLINK("#"&amp;CELL("direccion",Tabla_471067!A48),"45")</f>
        <v>45</v>
      </c>
      <c r="T52" s="5" t="str">
        <f ca="1">HYPERLINK("#"&amp;CELL("direccion",Tabla_471023!A48),"45")</f>
        <v>45</v>
      </c>
      <c r="U52" s="5" t="str">
        <f ca="1">HYPERLINK("#"&amp;CELL("direccion",Tabla_471047!A48),"45")</f>
        <v>45</v>
      </c>
      <c r="V52" s="5" t="str">
        <f ca="1">HYPERLINK("#"&amp;CELL("direccion",Tabla_471030!A48),"45")</f>
        <v>45</v>
      </c>
      <c r="W52" s="5" t="str">
        <f ca="1">HYPERLINK("#"&amp;CELL("direccion",Tabla_471041!A48),"45")</f>
        <v>45</v>
      </c>
      <c r="X52" s="5" t="str">
        <f ca="1">HYPERLINK("#"&amp;CELL("direccion",Tabla_471031!A48),"45")</f>
        <v>45</v>
      </c>
      <c r="Y52" s="5" t="str">
        <f ca="1">HYPERLINK("#"&amp;CELL("direccion",Tabla_471032!A48),"45")</f>
        <v>45</v>
      </c>
      <c r="Z52" s="5" t="str">
        <f ca="1">HYPERLINK("#"&amp;CELL("direccion",Tabla_471059!A48),"45")</f>
        <v>45</v>
      </c>
      <c r="AA52" s="5" t="str">
        <f ca="1">HYPERLINK("#"&amp;CELL("direccion",Tabla_471071!A48),"45")</f>
        <v>45</v>
      </c>
      <c r="AB52" s="5" t="str">
        <f ca="1">HYPERLINK("#"&amp;CELL("direccion",Tabla_471062!A48),"45")</f>
        <v>45</v>
      </c>
      <c r="AC52" s="5" t="str">
        <f ca="1">HYPERLINK("#"&amp;CELL("direccion",Tabla_471074!A48),"45")</f>
        <v>45</v>
      </c>
      <c r="AD52" t="s">
        <v>213</v>
      </c>
      <c r="AE52" s="3">
        <v>45657</v>
      </c>
    </row>
    <row r="53" spans="1:31" x14ac:dyDescent="0.25">
      <c r="A53">
        <v>2024</v>
      </c>
      <c r="B53" s="3">
        <v>45566</v>
      </c>
      <c r="C53" s="3">
        <v>45657</v>
      </c>
      <c r="D53" t="s">
        <v>84</v>
      </c>
      <c r="E53">
        <v>25</v>
      </c>
      <c r="F53" t="s">
        <v>226</v>
      </c>
      <c r="G53" t="s">
        <v>275</v>
      </c>
      <c r="H53" t="s">
        <v>225</v>
      </c>
      <c r="I53" t="s">
        <v>388</v>
      </c>
      <c r="J53" t="s">
        <v>389</v>
      </c>
      <c r="K53" t="s">
        <v>390</v>
      </c>
      <c r="L53" t="s">
        <v>91</v>
      </c>
      <c r="M53">
        <v>24672</v>
      </c>
      <c r="N53" t="s">
        <v>212</v>
      </c>
      <c r="O53">
        <v>20384.75</v>
      </c>
      <c r="P53" t="s">
        <v>212</v>
      </c>
      <c r="Q53" s="5" t="str">
        <f ca="1">HYPERLINK("#"&amp;CELL("direccion",Tabla_471065!A49),"46")</f>
        <v>46</v>
      </c>
      <c r="R53" s="5" t="str">
        <f ca="1">HYPERLINK("#"&amp;CELL("direccion",Tabla_471039!A49),"46")</f>
        <v>46</v>
      </c>
      <c r="S53" s="5" t="str">
        <f ca="1">HYPERLINK("#"&amp;CELL("direccion",Tabla_471067!A49),"46")</f>
        <v>46</v>
      </c>
      <c r="T53" s="5" t="str">
        <f ca="1">HYPERLINK("#"&amp;CELL("direccion",Tabla_471023!A49),"46")</f>
        <v>46</v>
      </c>
      <c r="U53" s="5" t="str">
        <f ca="1">HYPERLINK("#"&amp;CELL("direccion",Tabla_471047!A49),"46")</f>
        <v>46</v>
      </c>
      <c r="V53" s="5" t="str">
        <f ca="1">HYPERLINK("#"&amp;CELL("direccion",Tabla_471030!A49),"46")</f>
        <v>46</v>
      </c>
      <c r="W53" s="5" t="str">
        <f ca="1">HYPERLINK("#"&amp;CELL("direccion",Tabla_471041!A49),"46")</f>
        <v>46</v>
      </c>
      <c r="X53" s="5" t="str">
        <f ca="1">HYPERLINK("#"&amp;CELL("direccion",Tabla_471031!A49),"46")</f>
        <v>46</v>
      </c>
      <c r="Y53" s="5" t="str">
        <f ca="1">HYPERLINK("#"&amp;CELL("direccion",Tabla_471032!A49),"46")</f>
        <v>46</v>
      </c>
      <c r="Z53" s="5" t="str">
        <f ca="1">HYPERLINK("#"&amp;CELL("direccion",Tabla_471059!A49),"46")</f>
        <v>46</v>
      </c>
      <c r="AA53" s="5" t="str">
        <f ca="1">HYPERLINK("#"&amp;CELL("direccion",Tabla_471071!A49),"46")</f>
        <v>46</v>
      </c>
      <c r="AB53" s="5" t="str">
        <f ca="1">HYPERLINK("#"&amp;CELL("direccion",Tabla_471062!A49),"46")</f>
        <v>46</v>
      </c>
      <c r="AC53" s="5" t="str">
        <f ca="1">HYPERLINK("#"&amp;CELL("direccion",Tabla_471074!A49),"46")</f>
        <v>46</v>
      </c>
      <c r="AD53" t="s">
        <v>213</v>
      </c>
      <c r="AE53" s="3">
        <v>45657</v>
      </c>
    </row>
    <row r="54" spans="1:31" x14ac:dyDescent="0.25">
      <c r="A54">
        <v>2024</v>
      </c>
      <c r="B54" s="3">
        <v>45566</v>
      </c>
      <c r="C54" s="3">
        <v>45657</v>
      </c>
      <c r="D54" t="s">
        <v>84</v>
      </c>
      <c r="E54">
        <v>25</v>
      </c>
      <c r="F54" t="s">
        <v>226</v>
      </c>
      <c r="G54" t="s">
        <v>276</v>
      </c>
      <c r="H54" t="s">
        <v>225</v>
      </c>
      <c r="I54" t="s">
        <v>391</v>
      </c>
      <c r="J54" t="s">
        <v>296</v>
      </c>
      <c r="K54" t="s">
        <v>392</v>
      </c>
      <c r="L54" t="s">
        <v>91</v>
      </c>
      <c r="M54">
        <v>24672</v>
      </c>
      <c r="N54" t="s">
        <v>212</v>
      </c>
      <c r="O54">
        <v>20384.75</v>
      </c>
      <c r="P54" t="s">
        <v>212</v>
      </c>
      <c r="Q54" s="5" t="str">
        <f ca="1">HYPERLINK("#"&amp;CELL("direccion",Tabla_471065!A50),"47")</f>
        <v>47</v>
      </c>
      <c r="R54" s="5" t="str">
        <f ca="1">HYPERLINK("#"&amp;CELL("direccion",Tabla_471039!A50),"47")</f>
        <v>47</v>
      </c>
      <c r="S54" s="5" t="str">
        <f ca="1">HYPERLINK("#"&amp;CELL("direccion",Tabla_471067!A50),"47")</f>
        <v>47</v>
      </c>
      <c r="T54" s="5" t="str">
        <f ca="1">HYPERLINK("#"&amp;CELL("direccion",Tabla_471023!A50),"47")</f>
        <v>47</v>
      </c>
      <c r="U54" s="5" t="str">
        <f ca="1">HYPERLINK("#"&amp;CELL("direccion",Tabla_471047!A50),"47")</f>
        <v>47</v>
      </c>
      <c r="V54" s="5" t="str">
        <f ca="1">HYPERLINK("#"&amp;CELL("direccion",Tabla_471030!A50),"47")</f>
        <v>47</v>
      </c>
      <c r="W54" s="5" t="str">
        <f ca="1">HYPERLINK("#"&amp;CELL("direccion",Tabla_471041!A50),"47")</f>
        <v>47</v>
      </c>
      <c r="X54" s="5" t="str">
        <f ca="1">HYPERLINK("#"&amp;CELL("direccion",Tabla_471031!A50),"47")</f>
        <v>47</v>
      </c>
      <c r="Y54" s="5" t="str">
        <f ca="1">HYPERLINK("#"&amp;CELL("direccion",Tabla_471032!A50),"47")</f>
        <v>47</v>
      </c>
      <c r="Z54" s="5" t="str">
        <f ca="1">HYPERLINK("#"&amp;CELL("direccion",Tabla_471059!A50),"47")</f>
        <v>47</v>
      </c>
      <c r="AA54" s="5" t="str">
        <f ca="1">HYPERLINK("#"&amp;CELL("direccion",Tabla_471071!A50),"47")</f>
        <v>47</v>
      </c>
      <c r="AB54" s="5" t="str">
        <f ca="1">HYPERLINK("#"&amp;CELL("direccion",Tabla_471062!A50),"47")</f>
        <v>47</v>
      </c>
      <c r="AC54" s="5" t="str">
        <f ca="1">HYPERLINK("#"&amp;CELL("direccion",Tabla_471074!A50),"47")</f>
        <v>47</v>
      </c>
      <c r="AD54" t="s">
        <v>213</v>
      </c>
      <c r="AE54" s="3">
        <v>45657</v>
      </c>
    </row>
    <row r="55" spans="1:31" x14ac:dyDescent="0.25">
      <c r="A55">
        <v>2024</v>
      </c>
      <c r="B55" s="3">
        <v>45566</v>
      </c>
      <c r="C55" s="3">
        <v>45657</v>
      </c>
      <c r="D55" t="s">
        <v>84</v>
      </c>
      <c r="E55">
        <v>40</v>
      </c>
      <c r="F55" t="s">
        <v>265</v>
      </c>
      <c r="G55" t="s">
        <v>277</v>
      </c>
      <c r="H55" t="s">
        <v>225</v>
      </c>
      <c r="I55" t="s">
        <v>393</v>
      </c>
      <c r="J55" t="s">
        <v>394</v>
      </c>
      <c r="K55" t="s">
        <v>395</v>
      </c>
      <c r="L55" t="s">
        <v>91</v>
      </c>
      <c r="M55">
        <v>59687</v>
      </c>
      <c r="N55" t="s">
        <v>212</v>
      </c>
      <c r="O55">
        <v>46243.340000000004</v>
      </c>
      <c r="P55" t="s">
        <v>212</v>
      </c>
      <c r="Q55" s="5" t="str">
        <f ca="1">HYPERLINK("#"&amp;CELL("direccion",Tabla_471065!A51),"48")</f>
        <v>48</v>
      </c>
      <c r="R55" s="5" t="str">
        <f ca="1">HYPERLINK("#"&amp;CELL("direccion",Tabla_471039!A51),"48")</f>
        <v>48</v>
      </c>
      <c r="S55" s="5" t="str">
        <f ca="1">HYPERLINK("#"&amp;CELL("direccion",Tabla_471067!A51),"48")</f>
        <v>48</v>
      </c>
      <c r="T55" s="5" t="str">
        <f ca="1">HYPERLINK("#"&amp;CELL("direccion",Tabla_471023!A51),"48")</f>
        <v>48</v>
      </c>
      <c r="U55" s="5" t="str">
        <f ca="1">HYPERLINK("#"&amp;CELL("direccion",Tabla_471047!A51),"48")</f>
        <v>48</v>
      </c>
      <c r="V55" s="5" t="str">
        <f ca="1">HYPERLINK("#"&amp;CELL("direccion",Tabla_471030!A51),"48")</f>
        <v>48</v>
      </c>
      <c r="W55" s="5" t="str">
        <f ca="1">HYPERLINK("#"&amp;CELL("direccion",Tabla_471041!A51),"48")</f>
        <v>48</v>
      </c>
      <c r="X55" s="5" t="str">
        <f ca="1">HYPERLINK("#"&amp;CELL("direccion",Tabla_471031!A51),"48")</f>
        <v>48</v>
      </c>
      <c r="Y55" s="5" t="str">
        <f ca="1">HYPERLINK("#"&amp;CELL("direccion",Tabla_471032!A51),"48")</f>
        <v>48</v>
      </c>
      <c r="Z55" s="5" t="str">
        <f ca="1">HYPERLINK("#"&amp;CELL("direccion",Tabla_471059!A51),"48")</f>
        <v>48</v>
      </c>
      <c r="AA55" s="5" t="str">
        <f ca="1">HYPERLINK("#"&amp;CELL("direccion",Tabla_471071!A51),"48")</f>
        <v>48</v>
      </c>
      <c r="AB55" s="5" t="str">
        <f ca="1">HYPERLINK("#"&amp;CELL("direccion",Tabla_471062!A51),"48")</f>
        <v>48</v>
      </c>
      <c r="AC55" s="5" t="str">
        <f ca="1">HYPERLINK("#"&amp;CELL("direccion",Tabla_471074!A51),"48")</f>
        <v>48</v>
      </c>
      <c r="AD55" t="s">
        <v>213</v>
      </c>
      <c r="AE55" s="3">
        <v>45657</v>
      </c>
    </row>
    <row r="56" spans="1:31" x14ac:dyDescent="0.25">
      <c r="A56">
        <v>2024</v>
      </c>
      <c r="B56" s="3">
        <v>45566</v>
      </c>
      <c r="C56" s="3">
        <v>45657</v>
      </c>
      <c r="D56" t="s">
        <v>84</v>
      </c>
      <c r="E56">
        <v>29</v>
      </c>
      <c r="F56" t="s">
        <v>245</v>
      </c>
      <c r="G56" t="s">
        <v>278</v>
      </c>
      <c r="H56" t="s">
        <v>225</v>
      </c>
      <c r="I56" t="s">
        <v>396</v>
      </c>
      <c r="J56" t="s">
        <v>397</v>
      </c>
      <c r="K56" t="s">
        <v>398</v>
      </c>
      <c r="L56" t="s">
        <v>91</v>
      </c>
      <c r="M56">
        <v>35248</v>
      </c>
      <c r="N56" t="s">
        <v>212</v>
      </c>
      <c r="O56">
        <v>28526.67</v>
      </c>
      <c r="P56" t="s">
        <v>212</v>
      </c>
      <c r="Q56" s="5" t="str">
        <f ca="1">HYPERLINK("#"&amp;CELL("direccion",Tabla_471065!A52),"49")</f>
        <v>49</v>
      </c>
      <c r="R56" s="5" t="str">
        <f ca="1">HYPERLINK("#"&amp;CELL("direccion",Tabla_471039!A52),"49")</f>
        <v>49</v>
      </c>
      <c r="S56" s="5" t="str">
        <f ca="1">HYPERLINK("#"&amp;CELL("direccion",Tabla_471067!A52),"49")</f>
        <v>49</v>
      </c>
      <c r="T56" s="5" t="str">
        <f ca="1">HYPERLINK("#"&amp;CELL("direccion",Tabla_471023!A52),"49")</f>
        <v>49</v>
      </c>
      <c r="U56" s="5" t="str">
        <f ca="1">HYPERLINK("#"&amp;CELL("direccion",Tabla_471047!A52),"49")</f>
        <v>49</v>
      </c>
      <c r="V56" s="5" t="str">
        <f ca="1">HYPERLINK("#"&amp;CELL("direccion",Tabla_471030!A52),"49")</f>
        <v>49</v>
      </c>
      <c r="W56" s="5" t="str">
        <f ca="1">HYPERLINK("#"&amp;CELL("direccion",Tabla_471041!A52),"49")</f>
        <v>49</v>
      </c>
      <c r="X56" s="5" t="str">
        <f ca="1">HYPERLINK("#"&amp;CELL("direccion",Tabla_471031!A52),"49")</f>
        <v>49</v>
      </c>
      <c r="Y56" s="5" t="str">
        <f ca="1">HYPERLINK("#"&amp;CELL("direccion",Tabla_471032!A52),"49")</f>
        <v>49</v>
      </c>
      <c r="Z56" s="5" t="str">
        <f ca="1">HYPERLINK("#"&amp;CELL("direccion",Tabla_471059!A52),"49")</f>
        <v>49</v>
      </c>
      <c r="AA56" s="5" t="str">
        <f ca="1">HYPERLINK("#"&amp;CELL("direccion",Tabla_471071!A52),"49")</f>
        <v>49</v>
      </c>
      <c r="AB56" s="5" t="str">
        <f ca="1">HYPERLINK("#"&amp;CELL("direccion",Tabla_471062!A52),"49")</f>
        <v>49</v>
      </c>
      <c r="AC56" s="5" t="str">
        <f ca="1">HYPERLINK("#"&amp;CELL("direccion",Tabla_471074!A52),"49")</f>
        <v>49</v>
      </c>
      <c r="AD56" t="s">
        <v>213</v>
      </c>
      <c r="AE56" s="3">
        <v>45657</v>
      </c>
    </row>
    <row r="57" spans="1:31" x14ac:dyDescent="0.25">
      <c r="A57">
        <v>2024</v>
      </c>
      <c r="B57" s="3">
        <v>45566</v>
      </c>
      <c r="C57" s="3">
        <v>45657</v>
      </c>
      <c r="D57" t="s">
        <v>84</v>
      </c>
      <c r="E57">
        <v>25</v>
      </c>
      <c r="F57" t="s">
        <v>226</v>
      </c>
      <c r="G57" t="s">
        <v>279</v>
      </c>
      <c r="H57" t="s">
        <v>225</v>
      </c>
      <c r="I57" t="s">
        <v>399</v>
      </c>
      <c r="J57" t="s">
        <v>400</v>
      </c>
      <c r="K57" t="s">
        <v>401</v>
      </c>
      <c r="L57" t="s">
        <v>92</v>
      </c>
      <c r="M57">
        <v>24672</v>
      </c>
      <c r="N57" t="s">
        <v>212</v>
      </c>
      <c r="O57">
        <v>20384.75</v>
      </c>
      <c r="P57" t="s">
        <v>212</v>
      </c>
      <c r="Q57" s="5" t="str">
        <f ca="1">HYPERLINK("#"&amp;CELL("direccion",Tabla_471065!A53),"50")</f>
        <v>50</v>
      </c>
      <c r="R57" s="5" t="str">
        <f ca="1">HYPERLINK("#"&amp;CELL("direccion",Tabla_471039!A53),"50")</f>
        <v>50</v>
      </c>
      <c r="S57" s="5" t="str">
        <f ca="1">HYPERLINK("#"&amp;CELL("direccion",Tabla_471067!A53),"50")</f>
        <v>50</v>
      </c>
      <c r="T57" s="5" t="str">
        <f ca="1">HYPERLINK("#"&amp;CELL("direccion",Tabla_471023!A53),"50")</f>
        <v>50</v>
      </c>
      <c r="U57" s="5" t="str">
        <f ca="1">HYPERLINK("#"&amp;CELL("direccion",Tabla_471047!A53),"50")</f>
        <v>50</v>
      </c>
      <c r="V57" s="5" t="str">
        <f ca="1">HYPERLINK("#"&amp;CELL("direccion",Tabla_471030!A53),"50")</f>
        <v>50</v>
      </c>
      <c r="W57" s="5" t="str">
        <f ca="1">HYPERLINK("#"&amp;CELL("direccion",Tabla_471041!A53),"50")</f>
        <v>50</v>
      </c>
      <c r="X57" s="5" t="str">
        <f ca="1">HYPERLINK("#"&amp;CELL("direccion",Tabla_471031!A53),"50")</f>
        <v>50</v>
      </c>
      <c r="Y57" s="5" t="str">
        <f ca="1">HYPERLINK("#"&amp;CELL("direccion",Tabla_471032!A53),"50")</f>
        <v>50</v>
      </c>
      <c r="Z57" s="5" t="str">
        <f ca="1">HYPERLINK("#"&amp;CELL("direccion",Tabla_471059!A53),"50")</f>
        <v>50</v>
      </c>
      <c r="AA57" s="5" t="str">
        <f ca="1">HYPERLINK("#"&amp;CELL("direccion",Tabla_471071!A53),"50")</f>
        <v>50</v>
      </c>
      <c r="AB57" s="5" t="str">
        <f ca="1">HYPERLINK("#"&amp;CELL("direccion",Tabla_471062!A53),"50")</f>
        <v>50</v>
      </c>
      <c r="AC57" s="5" t="str">
        <f ca="1">HYPERLINK("#"&amp;CELL("direccion",Tabla_471074!A53),"50")</f>
        <v>50</v>
      </c>
      <c r="AD57" t="s">
        <v>213</v>
      </c>
      <c r="AE57" s="3">
        <v>45657</v>
      </c>
    </row>
    <row r="58" spans="1:31" x14ac:dyDescent="0.25">
      <c r="A58">
        <v>2024</v>
      </c>
      <c r="B58" s="3">
        <v>45566</v>
      </c>
      <c r="C58" s="3">
        <v>45657</v>
      </c>
      <c r="D58" t="s">
        <v>84</v>
      </c>
      <c r="E58">
        <v>25</v>
      </c>
      <c r="F58" t="s">
        <v>226</v>
      </c>
      <c r="G58" t="s">
        <v>280</v>
      </c>
      <c r="H58" t="s">
        <v>225</v>
      </c>
      <c r="I58" t="s">
        <v>402</v>
      </c>
      <c r="J58" t="s">
        <v>403</v>
      </c>
      <c r="K58" t="s">
        <v>404</v>
      </c>
      <c r="L58" t="s">
        <v>91</v>
      </c>
      <c r="M58">
        <v>24672</v>
      </c>
      <c r="N58" t="s">
        <v>212</v>
      </c>
      <c r="O58">
        <v>20384.75</v>
      </c>
      <c r="P58" t="s">
        <v>212</v>
      </c>
      <c r="Q58" s="5" t="str">
        <f ca="1">HYPERLINK("#"&amp;CELL("direccion",Tabla_471065!A54),"51")</f>
        <v>51</v>
      </c>
      <c r="R58" s="5" t="str">
        <f ca="1">HYPERLINK("#"&amp;CELL("direccion",Tabla_471039!A54),"51")</f>
        <v>51</v>
      </c>
      <c r="S58" s="5" t="str">
        <f ca="1">HYPERLINK("#"&amp;CELL("direccion",Tabla_471067!A54),"51")</f>
        <v>51</v>
      </c>
      <c r="T58" s="5" t="str">
        <f ca="1">HYPERLINK("#"&amp;CELL("direccion",Tabla_471023!A54),"51")</f>
        <v>51</v>
      </c>
      <c r="U58" s="5" t="str">
        <f ca="1">HYPERLINK("#"&amp;CELL("direccion",Tabla_471047!A54),"51")</f>
        <v>51</v>
      </c>
      <c r="V58" s="5" t="str">
        <f ca="1">HYPERLINK("#"&amp;CELL("direccion",Tabla_471030!A54),"51")</f>
        <v>51</v>
      </c>
      <c r="W58" s="5" t="str">
        <f ca="1">HYPERLINK("#"&amp;CELL("direccion",Tabla_471041!A54),"51")</f>
        <v>51</v>
      </c>
      <c r="X58" s="5" t="str">
        <f ca="1">HYPERLINK("#"&amp;CELL("direccion",Tabla_471031!A54),"51")</f>
        <v>51</v>
      </c>
      <c r="Y58" s="5" t="str">
        <f ca="1">HYPERLINK("#"&amp;CELL("direccion",Tabla_471032!A54),"51")</f>
        <v>51</v>
      </c>
      <c r="Z58" s="5" t="str">
        <f ca="1">HYPERLINK("#"&amp;CELL("direccion",Tabla_471059!A54),"51")</f>
        <v>51</v>
      </c>
      <c r="AA58" s="5" t="str">
        <f ca="1">HYPERLINK("#"&amp;CELL("direccion",Tabla_471071!A54),"51")</f>
        <v>51</v>
      </c>
      <c r="AB58" s="5" t="str">
        <f ca="1">HYPERLINK("#"&amp;CELL("direccion",Tabla_471062!A54),"51")</f>
        <v>51</v>
      </c>
      <c r="AC58" s="5" t="str">
        <f ca="1">HYPERLINK("#"&amp;CELL("direccion",Tabla_471074!A54),"51")</f>
        <v>51</v>
      </c>
      <c r="AD58" t="s">
        <v>213</v>
      </c>
      <c r="AE58" s="3">
        <v>45657</v>
      </c>
    </row>
    <row r="59" spans="1:31" x14ac:dyDescent="0.25">
      <c r="A59">
        <v>2024</v>
      </c>
      <c r="B59" s="3">
        <v>45566</v>
      </c>
      <c r="C59" s="3">
        <v>45657</v>
      </c>
      <c r="D59" t="s">
        <v>84</v>
      </c>
      <c r="E59">
        <v>25</v>
      </c>
      <c r="F59" t="s">
        <v>226</v>
      </c>
      <c r="G59" t="s">
        <v>281</v>
      </c>
      <c r="H59" t="s">
        <v>225</v>
      </c>
      <c r="I59" t="s">
        <v>405</v>
      </c>
      <c r="J59" t="s">
        <v>406</v>
      </c>
      <c r="K59" t="s">
        <v>407</v>
      </c>
      <c r="L59" t="s">
        <v>92</v>
      </c>
      <c r="M59">
        <v>24672</v>
      </c>
      <c r="N59" t="s">
        <v>212</v>
      </c>
      <c r="O59">
        <v>20384.75</v>
      </c>
      <c r="P59" t="s">
        <v>212</v>
      </c>
      <c r="Q59" s="5" t="str">
        <f ca="1">HYPERLINK("#"&amp;CELL("direccion",Tabla_471065!A55),"52")</f>
        <v>52</v>
      </c>
      <c r="R59" s="5" t="str">
        <f ca="1">HYPERLINK("#"&amp;CELL("direccion",Tabla_471039!A55),"52")</f>
        <v>52</v>
      </c>
      <c r="S59" s="5" t="str">
        <f ca="1">HYPERLINK("#"&amp;CELL("direccion",Tabla_471067!A55),"52")</f>
        <v>52</v>
      </c>
      <c r="T59" s="5" t="str">
        <f ca="1">HYPERLINK("#"&amp;CELL("direccion",Tabla_471023!A55),"52")</f>
        <v>52</v>
      </c>
      <c r="U59" s="5" t="str">
        <f ca="1">HYPERLINK("#"&amp;CELL("direccion",Tabla_471047!A55),"52")</f>
        <v>52</v>
      </c>
      <c r="V59" s="5" t="str">
        <f ca="1">HYPERLINK("#"&amp;CELL("direccion",Tabla_471030!A55),"52")</f>
        <v>52</v>
      </c>
      <c r="W59" s="5" t="str">
        <f ca="1">HYPERLINK("#"&amp;CELL("direccion",Tabla_471041!A55),"52")</f>
        <v>52</v>
      </c>
      <c r="X59" s="5" t="str">
        <f ca="1">HYPERLINK("#"&amp;CELL("direccion",Tabla_471031!A55),"52")</f>
        <v>52</v>
      </c>
      <c r="Y59" s="5" t="str">
        <f ca="1">HYPERLINK("#"&amp;CELL("direccion",Tabla_471032!A55),"52")</f>
        <v>52</v>
      </c>
      <c r="Z59" s="5" t="str">
        <f ca="1">HYPERLINK("#"&amp;CELL("direccion",Tabla_471059!A55),"52")</f>
        <v>52</v>
      </c>
      <c r="AA59" s="5" t="str">
        <f ca="1">HYPERLINK("#"&amp;CELL("direccion",Tabla_471071!A55),"52")</f>
        <v>52</v>
      </c>
      <c r="AB59" s="5" t="str">
        <f ca="1">HYPERLINK("#"&amp;CELL("direccion",Tabla_471062!A55),"52")</f>
        <v>52</v>
      </c>
      <c r="AC59" s="5" t="str">
        <f ca="1">HYPERLINK("#"&amp;CELL("direccion",Tabla_471074!A55),"52")</f>
        <v>52</v>
      </c>
      <c r="AD59" t="s">
        <v>213</v>
      </c>
      <c r="AE59" s="3">
        <v>45657</v>
      </c>
    </row>
    <row r="60" spans="1:31" x14ac:dyDescent="0.25">
      <c r="A60">
        <v>2024</v>
      </c>
      <c r="B60" s="3">
        <v>45566</v>
      </c>
      <c r="C60" s="3">
        <v>45657</v>
      </c>
      <c r="D60" t="s">
        <v>84</v>
      </c>
      <c r="E60">
        <v>29</v>
      </c>
      <c r="F60" t="s">
        <v>245</v>
      </c>
      <c r="G60" t="s">
        <v>282</v>
      </c>
      <c r="H60" t="s">
        <v>225</v>
      </c>
      <c r="I60" t="s">
        <v>408</v>
      </c>
      <c r="J60" t="s">
        <v>409</v>
      </c>
      <c r="K60" t="s">
        <v>296</v>
      </c>
      <c r="L60" t="s">
        <v>91</v>
      </c>
      <c r="M60">
        <v>35248</v>
      </c>
      <c r="N60" t="s">
        <v>212</v>
      </c>
      <c r="O60">
        <v>28526.67</v>
      </c>
      <c r="P60" t="s">
        <v>212</v>
      </c>
      <c r="Q60" s="5" t="str">
        <f ca="1">HYPERLINK("#"&amp;CELL("direccion",Tabla_471065!A56),"53")</f>
        <v>53</v>
      </c>
      <c r="R60" s="5" t="str">
        <f ca="1">HYPERLINK("#"&amp;CELL("direccion",Tabla_471039!A56),"53")</f>
        <v>53</v>
      </c>
      <c r="S60" s="5" t="str">
        <f ca="1">HYPERLINK("#"&amp;CELL("direccion",Tabla_471067!A56),"53")</f>
        <v>53</v>
      </c>
      <c r="T60" s="5" t="str">
        <f ca="1">HYPERLINK("#"&amp;CELL("direccion",Tabla_471023!A56),"53")</f>
        <v>53</v>
      </c>
      <c r="U60" s="5" t="str">
        <f ca="1">HYPERLINK("#"&amp;CELL("direccion",Tabla_471047!A56),"53")</f>
        <v>53</v>
      </c>
      <c r="V60" s="5" t="str">
        <f ca="1">HYPERLINK("#"&amp;CELL("direccion",Tabla_471030!A56),"53")</f>
        <v>53</v>
      </c>
      <c r="W60" s="5" t="str">
        <f ca="1">HYPERLINK("#"&amp;CELL("direccion",Tabla_471041!A56),"53")</f>
        <v>53</v>
      </c>
      <c r="X60" s="5" t="str">
        <f ca="1">HYPERLINK("#"&amp;CELL("direccion",Tabla_471031!A56),"53")</f>
        <v>53</v>
      </c>
      <c r="Y60" s="5" t="str">
        <f ca="1">HYPERLINK("#"&amp;CELL("direccion",Tabla_471032!A56),"53")</f>
        <v>53</v>
      </c>
      <c r="Z60" s="5" t="str">
        <f ca="1">HYPERLINK("#"&amp;CELL("direccion",Tabla_471059!A56),"53")</f>
        <v>53</v>
      </c>
      <c r="AA60" s="5" t="str">
        <f ca="1">HYPERLINK("#"&amp;CELL("direccion",Tabla_471071!A56),"53")</f>
        <v>53</v>
      </c>
      <c r="AB60" s="5" t="str">
        <f ca="1">HYPERLINK("#"&amp;CELL("direccion",Tabla_471062!A56),"53")</f>
        <v>53</v>
      </c>
      <c r="AC60" s="5" t="str">
        <f ca="1">HYPERLINK("#"&amp;CELL("direccion",Tabla_471074!A56),"53")</f>
        <v>53</v>
      </c>
      <c r="AD60" t="s">
        <v>213</v>
      </c>
      <c r="AE60" s="3">
        <v>45657</v>
      </c>
    </row>
    <row r="61" spans="1:31" x14ac:dyDescent="0.25">
      <c r="A61">
        <v>2024</v>
      </c>
      <c r="B61" s="3">
        <v>45566</v>
      </c>
      <c r="C61" s="3">
        <v>45657</v>
      </c>
      <c r="D61" t="s">
        <v>84</v>
      </c>
      <c r="E61">
        <v>25</v>
      </c>
      <c r="F61" t="s">
        <v>226</v>
      </c>
      <c r="G61" t="s">
        <v>283</v>
      </c>
      <c r="H61" t="s">
        <v>225</v>
      </c>
      <c r="I61" t="s">
        <v>291</v>
      </c>
      <c r="J61" t="s">
        <v>291</v>
      </c>
      <c r="K61" t="s">
        <v>291</v>
      </c>
      <c r="M61">
        <v>0</v>
      </c>
      <c r="N61" t="s">
        <v>212</v>
      </c>
      <c r="O61">
        <v>0</v>
      </c>
      <c r="P61" t="s">
        <v>212</v>
      </c>
      <c r="Q61" s="5" t="str">
        <f ca="1">HYPERLINK("#"&amp;CELL("direccion",Tabla_471065!A57),"54")</f>
        <v>54</v>
      </c>
      <c r="R61" s="5" t="str">
        <f ca="1">HYPERLINK("#"&amp;CELL("direccion",Tabla_471039!A57),"54")</f>
        <v>54</v>
      </c>
      <c r="S61" s="5" t="str">
        <f ca="1">HYPERLINK("#"&amp;CELL("direccion",Tabla_471067!A57),"54")</f>
        <v>54</v>
      </c>
      <c r="T61" s="5" t="str">
        <f ca="1">HYPERLINK("#"&amp;CELL("direccion",Tabla_471023!A57),"54")</f>
        <v>54</v>
      </c>
      <c r="U61" s="5" t="str">
        <f ca="1">HYPERLINK("#"&amp;CELL("direccion",Tabla_471047!A57),"54")</f>
        <v>54</v>
      </c>
      <c r="V61" s="5" t="str">
        <f ca="1">HYPERLINK("#"&amp;CELL("direccion",Tabla_471030!A57),"54")</f>
        <v>54</v>
      </c>
      <c r="W61" s="5" t="str">
        <f ca="1">HYPERLINK("#"&amp;CELL("direccion",Tabla_471041!A57),"54")</f>
        <v>54</v>
      </c>
      <c r="X61" s="5" t="str">
        <f ca="1">HYPERLINK("#"&amp;CELL("direccion",Tabla_471031!A57),"54")</f>
        <v>54</v>
      </c>
      <c r="Y61" s="5" t="str">
        <f ca="1">HYPERLINK("#"&amp;CELL("direccion",Tabla_471032!A57),"54")</f>
        <v>54</v>
      </c>
      <c r="Z61" s="5" t="str">
        <f ca="1">HYPERLINK("#"&amp;CELL("direccion",Tabla_471059!A57),"54")</f>
        <v>54</v>
      </c>
      <c r="AA61" s="5" t="str">
        <f ca="1">HYPERLINK("#"&amp;CELL("direccion",Tabla_471071!A57),"54")</f>
        <v>54</v>
      </c>
      <c r="AB61" s="5" t="str">
        <f ca="1">HYPERLINK("#"&amp;CELL("direccion",Tabla_471062!A57),"54")</f>
        <v>54</v>
      </c>
      <c r="AC61" s="5" t="str">
        <f ca="1">HYPERLINK("#"&amp;CELL("direccion",Tabla_471074!A57),"54")</f>
        <v>54</v>
      </c>
      <c r="AD61" t="s">
        <v>213</v>
      </c>
      <c r="AE61" s="3">
        <v>45657</v>
      </c>
    </row>
    <row r="62" spans="1:31" x14ac:dyDescent="0.25">
      <c r="A62">
        <v>2024</v>
      </c>
      <c r="B62" s="3">
        <v>45566</v>
      </c>
      <c r="C62" s="3">
        <v>45657</v>
      </c>
      <c r="D62" t="s">
        <v>84</v>
      </c>
      <c r="E62">
        <v>25</v>
      </c>
      <c r="F62" t="s">
        <v>226</v>
      </c>
      <c r="G62" t="s">
        <v>284</v>
      </c>
      <c r="H62" t="s">
        <v>225</v>
      </c>
      <c r="I62" t="s">
        <v>291</v>
      </c>
      <c r="J62" t="s">
        <v>291</v>
      </c>
      <c r="K62" t="s">
        <v>291</v>
      </c>
      <c r="M62">
        <v>0</v>
      </c>
      <c r="N62" t="s">
        <v>212</v>
      </c>
      <c r="O62">
        <v>0</v>
      </c>
      <c r="P62" t="s">
        <v>212</v>
      </c>
      <c r="Q62" s="5" t="str">
        <f ca="1">HYPERLINK("#"&amp;CELL("direccion",Tabla_471065!A58),"55")</f>
        <v>55</v>
      </c>
      <c r="R62" s="5" t="str">
        <f ca="1">HYPERLINK("#"&amp;CELL("direccion",Tabla_471039!A58),"55")</f>
        <v>55</v>
      </c>
      <c r="S62" s="5" t="str">
        <f ca="1">HYPERLINK("#"&amp;CELL("direccion",Tabla_471067!A58),"55")</f>
        <v>55</v>
      </c>
      <c r="T62" s="5" t="str">
        <f ca="1">HYPERLINK("#"&amp;CELL("direccion",Tabla_471023!A58),"55")</f>
        <v>55</v>
      </c>
      <c r="U62" s="5" t="str">
        <f ca="1">HYPERLINK("#"&amp;CELL("direccion",Tabla_471047!A58),"55")</f>
        <v>55</v>
      </c>
      <c r="V62" s="5" t="str">
        <f ca="1">HYPERLINK("#"&amp;CELL("direccion",Tabla_471030!A58),"55")</f>
        <v>55</v>
      </c>
      <c r="W62" s="5" t="str">
        <f ca="1">HYPERLINK("#"&amp;CELL("direccion",Tabla_471041!A58),"55")</f>
        <v>55</v>
      </c>
      <c r="X62" s="5" t="str">
        <f ca="1">HYPERLINK("#"&amp;CELL("direccion",Tabla_471031!A58),"55")</f>
        <v>55</v>
      </c>
      <c r="Y62" s="5" t="str">
        <f ca="1">HYPERLINK("#"&amp;CELL("direccion",Tabla_471032!A58),"55")</f>
        <v>55</v>
      </c>
      <c r="Z62" s="5" t="str">
        <f ca="1">HYPERLINK("#"&amp;CELL("direccion",Tabla_471059!A58),"55")</f>
        <v>55</v>
      </c>
      <c r="AA62" s="5" t="str">
        <f ca="1">HYPERLINK("#"&amp;CELL("direccion",Tabla_471071!A58),"55")</f>
        <v>55</v>
      </c>
      <c r="AB62" s="5" t="str">
        <f ca="1">HYPERLINK("#"&amp;CELL("direccion",Tabla_471062!A58),"55")</f>
        <v>55</v>
      </c>
      <c r="AC62" s="5" t="str">
        <f ca="1">HYPERLINK("#"&amp;CELL("direccion",Tabla_471074!A58),"55")</f>
        <v>55</v>
      </c>
      <c r="AD62" t="s">
        <v>213</v>
      </c>
      <c r="AE62" s="3">
        <v>45657</v>
      </c>
    </row>
    <row r="63" spans="1:31" x14ac:dyDescent="0.25">
      <c r="A63">
        <v>2024</v>
      </c>
      <c r="B63" s="3">
        <v>45566</v>
      </c>
      <c r="C63" s="3">
        <v>45657</v>
      </c>
      <c r="D63" t="s">
        <v>84</v>
      </c>
      <c r="E63">
        <v>29</v>
      </c>
      <c r="F63" t="s">
        <v>245</v>
      </c>
      <c r="G63" t="s">
        <v>285</v>
      </c>
      <c r="H63" t="s">
        <v>225</v>
      </c>
      <c r="I63" t="s">
        <v>410</v>
      </c>
      <c r="J63" t="s">
        <v>367</v>
      </c>
      <c r="K63" t="s">
        <v>411</v>
      </c>
      <c r="L63" t="s">
        <v>92</v>
      </c>
      <c r="M63">
        <v>35248</v>
      </c>
      <c r="N63" t="s">
        <v>212</v>
      </c>
      <c r="O63">
        <v>28526.67</v>
      </c>
      <c r="P63" t="s">
        <v>212</v>
      </c>
      <c r="Q63" s="5" t="str">
        <f ca="1">HYPERLINK("#"&amp;CELL("direccion",Tabla_471065!A59),"56")</f>
        <v>56</v>
      </c>
      <c r="R63" s="5" t="str">
        <f ca="1">HYPERLINK("#"&amp;CELL("direccion",Tabla_471039!A59),"56")</f>
        <v>56</v>
      </c>
      <c r="S63" s="5" t="str">
        <f ca="1">HYPERLINK("#"&amp;CELL("direccion",Tabla_471067!A59),"56")</f>
        <v>56</v>
      </c>
      <c r="T63" s="5" t="str">
        <f ca="1">HYPERLINK("#"&amp;CELL("direccion",Tabla_471023!A59),"56")</f>
        <v>56</v>
      </c>
      <c r="U63" s="5" t="str">
        <f ca="1">HYPERLINK("#"&amp;CELL("direccion",Tabla_471047!A59),"56")</f>
        <v>56</v>
      </c>
      <c r="V63" s="5" t="str">
        <f ca="1">HYPERLINK("#"&amp;CELL("direccion",Tabla_471030!A59),"56")</f>
        <v>56</v>
      </c>
      <c r="W63" s="5" t="str">
        <f ca="1">HYPERLINK("#"&amp;CELL("direccion",Tabla_471041!A59),"56")</f>
        <v>56</v>
      </c>
      <c r="X63" s="5" t="str">
        <f ca="1">HYPERLINK("#"&amp;CELL("direccion",Tabla_471031!A59),"56")</f>
        <v>56</v>
      </c>
      <c r="Y63" s="5" t="str">
        <f ca="1">HYPERLINK("#"&amp;CELL("direccion",Tabla_471032!A59),"56")</f>
        <v>56</v>
      </c>
      <c r="Z63" s="5" t="str">
        <f ca="1">HYPERLINK("#"&amp;CELL("direccion",Tabla_471059!A59),"56")</f>
        <v>56</v>
      </c>
      <c r="AA63" s="5" t="str">
        <f ca="1">HYPERLINK("#"&amp;CELL("direccion",Tabla_471071!A59),"56")</f>
        <v>56</v>
      </c>
      <c r="AB63" s="5" t="str">
        <f ca="1">HYPERLINK("#"&amp;CELL("direccion",Tabla_471062!A59),"56")</f>
        <v>56</v>
      </c>
      <c r="AC63" s="5" t="str">
        <f ca="1">HYPERLINK("#"&amp;CELL("direccion",Tabla_471074!A59),"56")</f>
        <v>56</v>
      </c>
      <c r="AD63" t="s">
        <v>213</v>
      </c>
      <c r="AE63" s="3">
        <v>45657</v>
      </c>
    </row>
    <row r="64" spans="1:31" x14ac:dyDescent="0.25">
      <c r="A64">
        <v>2024</v>
      </c>
      <c r="B64" s="3">
        <v>45566</v>
      </c>
      <c r="C64" s="3">
        <v>45657</v>
      </c>
      <c r="D64" t="s">
        <v>84</v>
      </c>
      <c r="E64">
        <v>25</v>
      </c>
      <c r="F64" t="s">
        <v>226</v>
      </c>
      <c r="G64" t="s">
        <v>286</v>
      </c>
      <c r="H64" t="s">
        <v>225</v>
      </c>
      <c r="I64" t="s">
        <v>412</v>
      </c>
      <c r="J64" t="s">
        <v>413</v>
      </c>
      <c r="K64" t="s">
        <v>320</v>
      </c>
      <c r="L64" t="s">
        <v>91</v>
      </c>
      <c r="M64">
        <v>24672</v>
      </c>
      <c r="N64" t="s">
        <v>212</v>
      </c>
      <c r="O64">
        <v>20384.75</v>
      </c>
      <c r="P64" t="s">
        <v>212</v>
      </c>
      <c r="Q64" s="5" t="str">
        <f ca="1">HYPERLINK("#"&amp;CELL("direccion",Tabla_471065!A60),"57")</f>
        <v>57</v>
      </c>
      <c r="R64" s="5" t="str">
        <f ca="1">HYPERLINK("#"&amp;CELL("direccion",Tabla_471039!A60),"57")</f>
        <v>57</v>
      </c>
      <c r="S64" s="5" t="str">
        <f ca="1">HYPERLINK("#"&amp;CELL("direccion",Tabla_471067!A60),"57")</f>
        <v>57</v>
      </c>
      <c r="T64" s="5" t="str">
        <f ca="1">HYPERLINK("#"&amp;CELL("direccion",Tabla_471023!A60),"57")</f>
        <v>57</v>
      </c>
      <c r="U64" s="5" t="str">
        <f ca="1">HYPERLINK("#"&amp;CELL("direccion",Tabla_471047!A60),"57")</f>
        <v>57</v>
      </c>
      <c r="V64" s="5" t="str">
        <f ca="1">HYPERLINK("#"&amp;CELL("direccion",Tabla_471030!A60),"57")</f>
        <v>57</v>
      </c>
      <c r="W64" s="5" t="str">
        <f ca="1">HYPERLINK("#"&amp;CELL("direccion",Tabla_471041!A60),"57")</f>
        <v>57</v>
      </c>
      <c r="X64" s="5" t="str">
        <f ca="1">HYPERLINK("#"&amp;CELL("direccion",Tabla_471031!A60),"57")</f>
        <v>57</v>
      </c>
      <c r="Y64" s="5" t="str">
        <f ca="1">HYPERLINK("#"&amp;CELL("direccion",Tabla_471032!A60),"57")</f>
        <v>57</v>
      </c>
      <c r="Z64" s="5" t="str">
        <f ca="1">HYPERLINK("#"&amp;CELL("direccion",Tabla_471059!A60),"57")</f>
        <v>57</v>
      </c>
      <c r="AA64" s="5" t="str">
        <f ca="1">HYPERLINK("#"&amp;CELL("direccion",Tabla_471071!A60),"57")</f>
        <v>57</v>
      </c>
      <c r="AB64" s="5" t="str">
        <f ca="1">HYPERLINK("#"&amp;CELL("direccion",Tabla_471062!A60),"57")</f>
        <v>57</v>
      </c>
      <c r="AC64" s="5" t="str">
        <f ca="1">HYPERLINK("#"&amp;CELL("direccion",Tabla_471074!A60),"57")</f>
        <v>57</v>
      </c>
      <c r="AD64" t="s">
        <v>213</v>
      </c>
      <c r="AE64" s="3">
        <v>45657</v>
      </c>
    </row>
    <row r="65" spans="1:31" x14ac:dyDescent="0.25">
      <c r="A65">
        <v>2024</v>
      </c>
      <c r="B65" s="3">
        <v>45566</v>
      </c>
      <c r="C65" s="3">
        <v>45657</v>
      </c>
      <c r="D65" t="s">
        <v>84</v>
      </c>
      <c r="E65">
        <v>25</v>
      </c>
      <c r="F65" t="s">
        <v>226</v>
      </c>
      <c r="G65" t="s">
        <v>287</v>
      </c>
      <c r="H65" t="s">
        <v>225</v>
      </c>
      <c r="I65" t="s">
        <v>291</v>
      </c>
      <c r="J65" t="s">
        <v>291</v>
      </c>
      <c r="K65" t="s">
        <v>291</v>
      </c>
      <c r="M65">
        <v>0</v>
      </c>
      <c r="N65" t="s">
        <v>212</v>
      </c>
      <c r="O65">
        <v>0</v>
      </c>
      <c r="P65" t="s">
        <v>212</v>
      </c>
      <c r="Q65" s="5" t="str">
        <f ca="1">HYPERLINK("#"&amp;CELL("direccion",Tabla_471065!A61),"58")</f>
        <v>58</v>
      </c>
      <c r="R65" s="5" t="str">
        <f ca="1">HYPERLINK("#"&amp;CELL("direccion",Tabla_471039!A61),"58")</f>
        <v>58</v>
      </c>
      <c r="S65" s="5" t="str">
        <f ca="1">HYPERLINK("#"&amp;CELL("direccion",Tabla_471067!A61),"58")</f>
        <v>58</v>
      </c>
      <c r="T65" s="5" t="str">
        <f ca="1">HYPERLINK("#"&amp;CELL("direccion",Tabla_471023!A61),"58")</f>
        <v>58</v>
      </c>
      <c r="U65" s="5" t="str">
        <f ca="1">HYPERLINK("#"&amp;CELL("direccion",Tabla_471047!A61),"58")</f>
        <v>58</v>
      </c>
      <c r="V65" s="5" t="str">
        <f ca="1">HYPERLINK("#"&amp;CELL("direccion",Tabla_471030!A61),"58")</f>
        <v>58</v>
      </c>
      <c r="W65" s="5" t="str">
        <f ca="1">HYPERLINK("#"&amp;CELL("direccion",Tabla_471041!A61),"58")</f>
        <v>58</v>
      </c>
      <c r="X65" s="5" t="str">
        <f ca="1">HYPERLINK("#"&amp;CELL("direccion",Tabla_471031!A61),"58")</f>
        <v>58</v>
      </c>
      <c r="Y65" s="5" t="str">
        <f ca="1">HYPERLINK("#"&amp;CELL("direccion",Tabla_471032!A61),"58")</f>
        <v>58</v>
      </c>
      <c r="Z65" s="5" t="str">
        <f ca="1">HYPERLINK("#"&amp;CELL("direccion",Tabla_471059!A61),"58")</f>
        <v>58</v>
      </c>
      <c r="AA65" s="5" t="str">
        <f ca="1">HYPERLINK("#"&amp;CELL("direccion",Tabla_471071!A61),"58")</f>
        <v>58</v>
      </c>
      <c r="AB65" s="5" t="str">
        <f ca="1">HYPERLINK("#"&amp;CELL("direccion",Tabla_471062!A61),"58")</f>
        <v>58</v>
      </c>
      <c r="AC65" s="5" t="str">
        <f ca="1">HYPERLINK("#"&amp;CELL("direccion",Tabla_471074!A61),"58")</f>
        <v>58</v>
      </c>
      <c r="AD65" t="s">
        <v>213</v>
      </c>
      <c r="AE65"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221</v>
      </c>
      <c r="C36">
        <v>0</v>
      </c>
      <c r="D36">
        <v>0</v>
      </c>
      <c r="E36" t="s">
        <v>212</v>
      </c>
      <c r="F36" t="s">
        <v>215</v>
      </c>
    </row>
    <row r="37" spans="1:6" x14ac:dyDescent="0.25">
      <c r="A37">
        <v>34</v>
      </c>
      <c r="B37" t="s">
        <v>221</v>
      </c>
      <c r="C37">
        <v>0</v>
      </c>
      <c r="D37">
        <v>0</v>
      </c>
      <c r="E37" t="s">
        <v>212</v>
      </c>
      <c r="F37" t="s">
        <v>215</v>
      </c>
    </row>
    <row r="38" spans="1:6" x14ac:dyDescent="0.25">
      <c r="A38">
        <v>35</v>
      </c>
      <c r="B38" t="s">
        <v>221</v>
      </c>
      <c r="C38">
        <v>0</v>
      </c>
      <c r="D38">
        <v>0</v>
      </c>
      <c r="E38" t="s">
        <v>212</v>
      </c>
      <c r="F38" t="s">
        <v>215</v>
      </c>
    </row>
    <row r="39" spans="1:6" x14ac:dyDescent="0.25">
      <c r="A39">
        <v>36</v>
      </c>
      <c r="B39" t="s">
        <v>221</v>
      </c>
      <c r="C39">
        <v>0</v>
      </c>
      <c r="D39">
        <v>0</v>
      </c>
      <c r="E39" t="s">
        <v>212</v>
      </c>
      <c r="F39" t="s">
        <v>215</v>
      </c>
    </row>
    <row r="40" spans="1:6" x14ac:dyDescent="0.25">
      <c r="A40">
        <v>37</v>
      </c>
      <c r="B40" t="s">
        <v>221</v>
      </c>
      <c r="C40">
        <v>0</v>
      </c>
      <c r="D40">
        <v>0</v>
      </c>
      <c r="E40" t="s">
        <v>212</v>
      </c>
      <c r="F40" t="s">
        <v>215</v>
      </c>
    </row>
    <row r="41" spans="1:6" x14ac:dyDescent="0.25">
      <c r="A41">
        <v>38</v>
      </c>
      <c r="B41" t="s">
        <v>221</v>
      </c>
      <c r="C41">
        <v>0</v>
      </c>
      <c r="D41">
        <v>0</v>
      </c>
      <c r="E41" t="s">
        <v>212</v>
      </c>
      <c r="F41" t="s">
        <v>215</v>
      </c>
    </row>
    <row r="42" spans="1:6" x14ac:dyDescent="0.25">
      <c r="A42">
        <v>39</v>
      </c>
      <c r="B42" t="s">
        <v>221</v>
      </c>
      <c r="C42">
        <v>0</v>
      </c>
      <c r="D42">
        <v>0</v>
      </c>
      <c r="E42" t="s">
        <v>212</v>
      </c>
      <c r="F42" t="s">
        <v>215</v>
      </c>
    </row>
    <row r="43" spans="1:6" x14ac:dyDescent="0.25">
      <c r="A43">
        <v>40</v>
      </c>
      <c r="B43" t="s">
        <v>221</v>
      </c>
      <c r="C43">
        <v>0</v>
      </c>
      <c r="D43">
        <v>0</v>
      </c>
      <c r="E43" t="s">
        <v>212</v>
      </c>
      <c r="F43" t="s">
        <v>215</v>
      </c>
    </row>
    <row r="44" spans="1:6" x14ac:dyDescent="0.25">
      <c r="A44">
        <v>41</v>
      </c>
      <c r="B44" t="s">
        <v>221</v>
      </c>
      <c r="C44">
        <v>0</v>
      </c>
      <c r="D44">
        <v>0</v>
      </c>
      <c r="E44" t="s">
        <v>212</v>
      </c>
      <c r="F44" t="s">
        <v>215</v>
      </c>
    </row>
    <row r="45" spans="1:6" x14ac:dyDescent="0.25">
      <c r="A45">
        <v>42</v>
      </c>
      <c r="B45" t="s">
        <v>221</v>
      </c>
      <c r="C45">
        <v>0</v>
      </c>
      <c r="D45">
        <v>0</v>
      </c>
      <c r="E45" t="s">
        <v>212</v>
      </c>
      <c r="F45" t="s">
        <v>215</v>
      </c>
    </row>
    <row r="46" spans="1:6" x14ac:dyDescent="0.25">
      <c r="A46">
        <v>43</v>
      </c>
      <c r="B46" t="s">
        <v>221</v>
      </c>
      <c r="C46">
        <v>0</v>
      </c>
      <c r="D46">
        <v>0</v>
      </c>
      <c r="E46" t="s">
        <v>212</v>
      </c>
      <c r="F46" t="s">
        <v>215</v>
      </c>
    </row>
    <row r="47" spans="1:6" x14ac:dyDescent="0.25">
      <c r="A47">
        <v>44</v>
      </c>
      <c r="B47" t="s">
        <v>221</v>
      </c>
      <c r="C47">
        <v>0</v>
      </c>
      <c r="D47">
        <v>0</v>
      </c>
      <c r="E47" t="s">
        <v>212</v>
      </c>
      <c r="F47" t="s">
        <v>215</v>
      </c>
    </row>
    <row r="48" spans="1:6" x14ac:dyDescent="0.25">
      <c r="A48">
        <v>45</v>
      </c>
      <c r="B48" t="s">
        <v>221</v>
      </c>
      <c r="C48">
        <v>0</v>
      </c>
      <c r="D48">
        <v>0</v>
      </c>
      <c r="E48" t="s">
        <v>212</v>
      </c>
      <c r="F48" t="s">
        <v>215</v>
      </c>
    </row>
    <row r="49" spans="1:6" x14ac:dyDescent="0.25">
      <c r="A49">
        <v>46</v>
      </c>
      <c r="B49" t="s">
        <v>221</v>
      </c>
      <c r="C49">
        <v>0</v>
      </c>
      <c r="D49">
        <v>0</v>
      </c>
      <c r="E49" t="s">
        <v>212</v>
      </c>
      <c r="F49" t="s">
        <v>215</v>
      </c>
    </row>
    <row r="50" spans="1:6" x14ac:dyDescent="0.25">
      <c r="A50">
        <v>47</v>
      </c>
      <c r="B50" t="s">
        <v>221</v>
      </c>
      <c r="C50">
        <v>0</v>
      </c>
      <c r="D50">
        <v>0</v>
      </c>
      <c r="E50" t="s">
        <v>212</v>
      </c>
      <c r="F50" t="s">
        <v>215</v>
      </c>
    </row>
    <row r="51" spans="1:6" x14ac:dyDescent="0.25">
      <c r="A51">
        <v>48</v>
      </c>
      <c r="B51" t="s">
        <v>221</v>
      </c>
      <c r="C51">
        <v>0</v>
      </c>
      <c r="D51">
        <v>0</v>
      </c>
      <c r="E51" t="s">
        <v>212</v>
      </c>
      <c r="F51" t="s">
        <v>215</v>
      </c>
    </row>
    <row r="52" spans="1:6" x14ac:dyDescent="0.25">
      <c r="A52">
        <v>49</v>
      </c>
      <c r="B52" t="s">
        <v>221</v>
      </c>
      <c r="C52">
        <v>0</v>
      </c>
      <c r="D52">
        <v>0</v>
      </c>
      <c r="E52" t="s">
        <v>212</v>
      </c>
      <c r="F52" t="s">
        <v>215</v>
      </c>
    </row>
    <row r="53" spans="1:6" x14ac:dyDescent="0.25">
      <c r="A53">
        <v>50</v>
      </c>
      <c r="B53" t="s">
        <v>221</v>
      </c>
      <c r="C53">
        <v>0</v>
      </c>
      <c r="D53">
        <v>0</v>
      </c>
      <c r="E53" t="s">
        <v>212</v>
      </c>
      <c r="F53" t="s">
        <v>215</v>
      </c>
    </row>
    <row r="54" spans="1:6" x14ac:dyDescent="0.25">
      <c r="A54">
        <v>51</v>
      </c>
      <c r="B54" t="s">
        <v>221</v>
      </c>
      <c r="C54">
        <v>0</v>
      </c>
      <c r="D54">
        <v>0</v>
      </c>
      <c r="E54" t="s">
        <v>212</v>
      </c>
      <c r="F54" t="s">
        <v>215</v>
      </c>
    </row>
    <row r="55" spans="1:6" x14ac:dyDescent="0.25">
      <c r="A55">
        <v>52</v>
      </c>
      <c r="B55" t="s">
        <v>221</v>
      </c>
      <c r="C55">
        <v>0</v>
      </c>
      <c r="D55">
        <v>0</v>
      </c>
      <c r="E55" t="s">
        <v>212</v>
      </c>
      <c r="F55" t="s">
        <v>215</v>
      </c>
    </row>
    <row r="56" spans="1:6" x14ac:dyDescent="0.25">
      <c r="A56">
        <v>53</v>
      </c>
      <c r="B56" t="s">
        <v>221</v>
      </c>
      <c r="C56">
        <v>0</v>
      </c>
      <c r="D56">
        <v>0</v>
      </c>
      <c r="E56" t="s">
        <v>212</v>
      </c>
      <c r="F56" t="s">
        <v>215</v>
      </c>
    </row>
    <row r="57" spans="1:6" x14ac:dyDescent="0.25">
      <c r="A57">
        <v>54</v>
      </c>
      <c r="B57" t="s">
        <v>221</v>
      </c>
      <c r="C57">
        <v>0</v>
      </c>
      <c r="D57">
        <v>0</v>
      </c>
      <c r="E57" t="s">
        <v>212</v>
      </c>
      <c r="F57" t="s">
        <v>215</v>
      </c>
    </row>
    <row r="58" spans="1:6" x14ac:dyDescent="0.25">
      <c r="A58">
        <v>55</v>
      </c>
      <c r="B58" t="s">
        <v>221</v>
      </c>
      <c r="C58">
        <v>0</v>
      </c>
      <c r="D58">
        <v>0</v>
      </c>
      <c r="E58" t="s">
        <v>212</v>
      </c>
      <c r="F58" t="s">
        <v>215</v>
      </c>
    </row>
    <row r="59" spans="1:6" x14ac:dyDescent="0.25">
      <c r="A59">
        <v>56</v>
      </c>
      <c r="B59" t="s">
        <v>221</v>
      </c>
      <c r="C59">
        <v>0</v>
      </c>
      <c r="D59">
        <v>0</v>
      </c>
      <c r="E59" t="s">
        <v>212</v>
      </c>
      <c r="F59" t="s">
        <v>215</v>
      </c>
    </row>
    <row r="60" spans="1:6" x14ac:dyDescent="0.25">
      <c r="A60">
        <v>57</v>
      </c>
      <c r="B60" t="s">
        <v>221</v>
      </c>
      <c r="C60">
        <v>0</v>
      </c>
      <c r="D60">
        <v>0</v>
      </c>
      <c r="E60" t="s">
        <v>212</v>
      </c>
      <c r="F60" t="s">
        <v>215</v>
      </c>
    </row>
    <row r="61" spans="1:6" x14ac:dyDescent="0.25">
      <c r="A61">
        <v>58</v>
      </c>
      <c r="B61" t="s">
        <v>221</v>
      </c>
      <c r="C61">
        <v>0</v>
      </c>
      <c r="D61">
        <v>0</v>
      </c>
      <c r="E61" t="s">
        <v>212</v>
      </c>
      <c r="F61"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80618</v>
      </c>
      <c r="D4">
        <v>0</v>
      </c>
      <c r="E4" t="s">
        <v>212</v>
      </c>
      <c r="F4" t="s">
        <v>215</v>
      </c>
    </row>
    <row r="5" spans="1:6" x14ac:dyDescent="0.25">
      <c r="A5">
        <v>2</v>
      </c>
      <c r="B5" t="s">
        <v>222</v>
      </c>
      <c r="C5">
        <v>0</v>
      </c>
      <c r="D5">
        <v>0</v>
      </c>
      <c r="E5" t="s">
        <v>212</v>
      </c>
      <c r="F5" t="s">
        <v>215</v>
      </c>
    </row>
    <row r="6" spans="1:6" x14ac:dyDescent="0.25">
      <c r="A6">
        <v>3</v>
      </c>
      <c r="B6" t="s">
        <v>222</v>
      </c>
      <c r="C6">
        <v>18287</v>
      </c>
      <c r="D6">
        <v>0</v>
      </c>
      <c r="E6" t="s">
        <v>212</v>
      </c>
      <c r="F6" t="s">
        <v>215</v>
      </c>
    </row>
    <row r="7" spans="1:6" x14ac:dyDescent="0.25">
      <c r="A7">
        <v>4</v>
      </c>
      <c r="B7" t="s">
        <v>222</v>
      </c>
      <c r="C7">
        <v>18287</v>
      </c>
      <c r="D7">
        <v>0</v>
      </c>
      <c r="E7" t="s">
        <v>212</v>
      </c>
      <c r="F7" t="s">
        <v>215</v>
      </c>
    </row>
    <row r="8" spans="1:6" x14ac:dyDescent="0.25">
      <c r="A8">
        <v>5</v>
      </c>
      <c r="B8" t="s">
        <v>222</v>
      </c>
      <c r="C8">
        <v>18287</v>
      </c>
      <c r="D8">
        <v>0</v>
      </c>
      <c r="E8" t="s">
        <v>212</v>
      </c>
      <c r="F8" t="s">
        <v>215</v>
      </c>
    </row>
    <row r="9" spans="1:6" x14ac:dyDescent="0.25">
      <c r="A9">
        <v>6</v>
      </c>
      <c r="B9" t="s">
        <v>222</v>
      </c>
      <c r="C9">
        <v>18287</v>
      </c>
      <c r="D9">
        <v>0</v>
      </c>
      <c r="E9" t="s">
        <v>212</v>
      </c>
      <c r="F9" t="s">
        <v>215</v>
      </c>
    </row>
    <row r="10" spans="1:6" x14ac:dyDescent="0.25">
      <c r="A10">
        <v>7</v>
      </c>
      <c r="B10" t="s">
        <v>222</v>
      </c>
      <c r="C10">
        <v>18287</v>
      </c>
      <c r="D10">
        <v>0</v>
      </c>
      <c r="E10" t="s">
        <v>212</v>
      </c>
      <c r="F10" t="s">
        <v>215</v>
      </c>
    </row>
    <row r="11" spans="1:6" x14ac:dyDescent="0.25">
      <c r="A11">
        <v>8</v>
      </c>
      <c r="B11" t="s">
        <v>222</v>
      </c>
      <c r="C11">
        <v>18287</v>
      </c>
      <c r="D11">
        <v>0</v>
      </c>
      <c r="E11" t="s">
        <v>212</v>
      </c>
      <c r="F11" t="s">
        <v>215</v>
      </c>
    </row>
    <row r="12" spans="1:6" x14ac:dyDescent="0.25">
      <c r="A12">
        <v>9</v>
      </c>
      <c r="B12" t="s">
        <v>222</v>
      </c>
      <c r="C12">
        <v>18287</v>
      </c>
      <c r="D12">
        <v>0</v>
      </c>
      <c r="E12" t="s">
        <v>212</v>
      </c>
      <c r="F12" t="s">
        <v>215</v>
      </c>
    </row>
    <row r="13" spans="1:6" x14ac:dyDescent="0.25">
      <c r="A13">
        <v>10</v>
      </c>
      <c r="B13" t="s">
        <v>222</v>
      </c>
      <c r="C13">
        <v>18287</v>
      </c>
      <c r="D13">
        <v>0</v>
      </c>
      <c r="E13" t="s">
        <v>212</v>
      </c>
      <c r="F13" t="s">
        <v>215</v>
      </c>
    </row>
    <row r="14" spans="1:6" x14ac:dyDescent="0.25">
      <c r="A14">
        <v>11</v>
      </c>
      <c r="B14" t="s">
        <v>222</v>
      </c>
      <c r="C14">
        <v>18287</v>
      </c>
      <c r="D14">
        <v>0</v>
      </c>
      <c r="E14" t="s">
        <v>212</v>
      </c>
      <c r="F14" t="s">
        <v>215</v>
      </c>
    </row>
    <row r="15" spans="1:6" x14ac:dyDescent="0.25">
      <c r="A15">
        <v>12</v>
      </c>
      <c r="B15" t="s">
        <v>222</v>
      </c>
      <c r="C15">
        <v>18287</v>
      </c>
      <c r="D15">
        <v>0</v>
      </c>
      <c r="E15" t="s">
        <v>212</v>
      </c>
      <c r="F15" t="s">
        <v>215</v>
      </c>
    </row>
    <row r="16" spans="1:6" x14ac:dyDescent="0.25">
      <c r="A16">
        <v>13</v>
      </c>
      <c r="B16" t="s">
        <v>222</v>
      </c>
      <c r="C16">
        <v>0</v>
      </c>
      <c r="D16">
        <v>0</v>
      </c>
      <c r="E16" t="s">
        <v>212</v>
      </c>
      <c r="F16" t="s">
        <v>215</v>
      </c>
    </row>
    <row r="17" spans="1:6" x14ac:dyDescent="0.25">
      <c r="A17">
        <v>14</v>
      </c>
      <c r="B17" t="s">
        <v>222</v>
      </c>
      <c r="C17">
        <v>18287</v>
      </c>
      <c r="D17">
        <v>0</v>
      </c>
      <c r="E17" t="s">
        <v>212</v>
      </c>
      <c r="F17" t="s">
        <v>215</v>
      </c>
    </row>
    <row r="18" spans="1:6" x14ac:dyDescent="0.25">
      <c r="A18">
        <v>15</v>
      </c>
      <c r="B18" t="s">
        <v>222</v>
      </c>
      <c r="C18">
        <v>18287</v>
      </c>
      <c r="D18">
        <v>0</v>
      </c>
      <c r="E18" t="s">
        <v>212</v>
      </c>
      <c r="F18" t="s">
        <v>215</v>
      </c>
    </row>
    <row r="19" spans="1:6" x14ac:dyDescent="0.25">
      <c r="A19">
        <v>16</v>
      </c>
      <c r="B19" t="s">
        <v>222</v>
      </c>
      <c r="C19">
        <v>18287</v>
      </c>
      <c r="D19">
        <v>0</v>
      </c>
      <c r="E19" t="s">
        <v>212</v>
      </c>
      <c r="F19" t="s">
        <v>215</v>
      </c>
    </row>
    <row r="20" spans="1:6" x14ac:dyDescent="0.25">
      <c r="A20">
        <v>17</v>
      </c>
      <c r="B20" t="s">
        <v>222</v>
      </c>
      <c r="C20">
        <v>18287</v>
      </c>
      <c r="D20">
        <v>0</v>
      </c>
      <c r="E20" t="s">
        <v>212</v>
      </c>
      <c r="F20" t="s">
        <v>215</v>
      </c>
    </row>
    <row r="21" spans="1:6" x14ac:dyDescent="0.25">
      <c r="A21">
        <v>18</v>
      </c>
      <c r="B21" t="s">
        <v>222</v>
      </c>
      <c r="C21">
        <v>18287</v>
      </c>
      <c r="D21">
        <v>0</v>
      </c>
      <c r="E21" t="s">
        <v>212</v>
      </c>
      <c r="F21" t="s">
        <v>215</v>
      </c>
    </row>
    <row r="22" spans="1:6" x14ac:dyDescent="0.25">
      <c r="A22">
        <v>19</v>
      </c>
      <c r="B22" t="s">
        <v>222</v>
      </c>
      <c r="C22">
        <v>18287</v>
      </c>
      <c r="D22">
        <v>0</v>
      </c>
      <c r="E22" t="s">
        <v>212</v>
      </c>
      <c r="F22" t="s">
        <v>215</v>
      </c>
    </row>
    <row r="23" spans="1:6" x14ac:dyDescent="0.25">
      <c r="A23">
        <v>20</v>
      </c>
      <c r="B23" t="s">
        <v>222</v>
      </c>
      <c r="C23">
        <v>28031</v>
      </c>
      <c r="D23">
        <v>0</v>
      </c>
      <c r="E23" t="s">
        <v>212</v>
      </c>
      <c r="F23" t="s">
        <v>215</v>
      </c>
    </row>
    <row r="24" spans="1:6" x14ac:dyDescent="0.25">
      <c r="A24">
        <v>21</v>
      </c>
      <c r="B24" t="s">
        <v>222</v>
      </c>
      <c r="C24">
        <v>28031</v>
      </c>
      <c r="D24">
        <v>0</v>
      </c>
      <c r="E24" t="s">
        <v>212</v>
      </c>
      <c r="F24" t="s">
        <v>215</v>
      </c>
    </row>
    <row r="25" spans="1:6" x14ac:dyDescent="0.25">
      <c r="A25">
        <v>22</v>
      </c>
      <c r="B25" t="s">
        <v>222</v>
      </c>
      <c r="C25">
        <v>28031</v>
      </c>
      <c r="D25">
        <v>0</v>
      </c>
      <c r="E25" t="s">
        <v>212</v>
      </c>
      <c r="F25" t="s">
        <v>215</v>
      </c>
    </row>
    <row r="26" spans="1:6" x14ac:dyDescent="0.25">
      <c r="A26">
        <v>23</v>
      </c>
      <c r="B26" t="s">
        <v>222</v>
      </c>
      <c r="C26">
        <v>28031</v>
      </c>
      <c r="D26">
        <v>0</v>
      </c>
      <c r="E26" t="s">
        <v>212</v>
      </c>
      <c r="F26" t="s">
        <v>215</v>
      </c>
    </row>
    <row r="27" spans="1:6" x14ac:dyDescent="0.25">
      <c r="A27">
        <v>24</v>
      </c>
      <c r="B27" t="s">
        <v>222</v>
      </c>
      <c r="C27">
        <v>28031</v>
      </c>
      <c r="D27">
        <v>0</v>
      </c>
      <c r="E27" t="s">
        <v>212</v>
      </c>
      <c r="F27" t="s">
        <v>215</v>
      </c>
    </row>
    <row r="28" spans="1:6" x14ac:dyDescent="0.25">
      <c r="A28">
        <v>25</v>
      </c>
      <c r="B28" t="s">
        <v>222</v>
      </c>
      <c r="C28">
        <v>28031</v>
      </c>
      <c r="D28">
        <v>0</v>
      </c>
      <c r="E28" t="s">
        <v>212</v>
      </c>
      <c r="F28" t="s">
        <v>215</v>
      </c>
    </row>
    <row r="29" spans="1:6" x14ac:dyDescent="0.25">
      <c r="A29">
        <v>26</v>
      </c>
      <c r="B29" t="s">
        <v>222</v>
      </c>
      <c r="C29">
        <v>28031</v>
      </c>
      <c r="D29">
        <v>0</v>
      </c>
      <c r="E29" t="s">
        <v>212</v>
      </c>
      <c r="F29" t="s">
        <v>215</v>
      </c>
    </row>
    <row r="30" spans="1:6" x14ac:dyDescent="0.25">
      <c r="A30">
        <v>27</v>
      </c>
      <c r="B30" t="s">
        <v>222</v>
      </c>
      <c r="C30">
        <v>28031</v>
      </c>
      <c r="D30">
        <v>0</v>
      </c>
      <c r="E30" t="s">
        <v>212</v>
      </c>
      <c r="F30" t="s">
        <v>215</v>
      </c>
    </row>
    <row r="31" spans="1:6" x14ac:dyDescent="0.25">
      <c r="A31">
        <v>28</v>
      </c>
      <c r="B31" t="s">
        <v>222</v>
      </c>
      <c r="C31">
        <v>28031</v>
      </c>
      <c r="D31">
        <v>0</v>
      </c>
      <c r="E31" t="s">
        <v>212</v>
      </c>
      <c r="F31" t="s">
        <v>215</v>
      </c>
    </row>
    <row r="32" spans="1:6" x14ac:dyDescent="0.25">
      <c r="A32">
        <v>29</v>
      </c>
      <c r="B32" t="s">
        <v>222</v>
      </c>
      <c r="C32">
        <v>28031</v>
      </c>
      <c r="D32">
        <v>0</v>
      </c>
      <c r="E32" t="s">
        <v>212</v>
      </c>
      <c r="F32" t="s">
        <v>215</v>
      </c>
    </row>
    <row r="33" spans="1:6" x14ac:dyDescent="0.25">
      <c r="A33">
        <v>30</v>
      </c>
      <c r="B33" t="s">
        <v>222</v>
      </c>
      <c r="C33">
        <v>28031</v>
      </c>
      <c r="D33">
        <v>0</v>
      </c>
      <c r="E33" t="s">
        <v>212</v>
      </c>
      <c r="F33" t="s">
        <v>215</v>
      </c>
    </row>
    <row r="34" spans="1:6" x14ac:dyDescent="0.25">
      <c r="A34">
        <v>31</v>
      </c>
      <c r="B34" t="s">
        <v>222</v>
      </c>
      <c r="C34">
        <v>28031</v>
      </c>
      <c r="D34">
        <v>0</v>
      </c>
      <c r="E34" t="s">
        <v>212</v>
      </c>
      <c r="F34" t="s">
        <v>215</v>
      </c>
    </row>
    <row r="35" spans="1:6" x14ac:dyDescent="0.25">
      <c r="A35">
        <v>32</v>
      </c>
      <c r="B35" t="s">
        <v>222</v>
      </c>
      <c r="C35">
        <v>8992</v>
      </c>
      <c r="D35">
        <v>0</v>
      </c>
      <c r="E35" t="s">
        <v>212</v>
      </c>
      <c r="F35" t="s">
        <v>215</v>
      </c>
    </row>
    <row r="36" spans="1:6" x14ac:dyDescent="0.25">
      <c r="A36">
        <v>33</v>
      </c>
      <c r="B36" t="s">
        <v>222</v>
      </c>
      <c r="C36">
        <v>8992</v>
      </c>
      <c r="D36">
        <v>0</v>
      </c>
      <c r="E36" t="s">
        <v>212</v>
      </c>
      <c r="F36" t="s">
        <v>215</v>
      </c>
    </row>
    <row r="37" spans="1:6" x14ac:dyDescent="0.25">
      <c r="A37">
        <v>34</v>
      </c>
      <c r="B37" t="s">
        <v>222</v>
      </c>
      <c r="C37">
        <v>0</v>
      </c>
      <c r="D37">
        <v>0</v>
      </c>
      <c r="E37" t="s">
        <v>212</v>
      </c>
      <c r="F37" t="s">
        <v>215</v>
      </c>
    </row>
    <row r="38" spans="1:6" x14ac:dyDescent="0.25">
      <c r="A38">
        <v>35</v>
      </c>
      <c r="B38" t="s">
        <v>222</v>
      </c>
      <c r="C38">
        <v>0</v>
      </c>
      <c r="D38">
        <v>0</v>
      </c>
      <c r="E38" t="s">
        <v>212</v>
      </c>
      <c r="F38" t="s">
        <v>215</v>
      </c>
    </row>
    <row r="39" spans="1:6" x14ac:dyDescent="0.25">
      <c r="A39">
        <v>36</v>
      </c>
      <c r="B39" t="s">
        <v>222</v>
      </c>
      <c r="C39">
        <v>32906</v>
      </c>
      <c r="D39">
        <v>0</v>
      </c>
      <c r="E39" t="s">
        <v>212</v>
      </c>
      <c r="F39" t="s">
        <v>215</v>
      </c>
    </row>
    <row r="40" spans="1:6" x14ac:dyDescent="0.25">
      <c r="A40">
        <v>37</v>
      </c>
      <c r="B40" t="s">
        <v>222</v>
      </c>
      <c r="C40">
        <v>49676</v>
      </c>
      <c r="D40">
        <v>0</v>
      </c>
      <c r="E40" t="s">
        <v>212</v>
      </c>
      <c r="F40" t="s">
        <v>215</v>
      </c>
    </row>
    <row r="41" spans="1:6" x14ac:dyDescent="0.25">
      <c r="A41">
        <v>38</v>
      </c>
      <c r="B41" t="s">
        <v>222</v>
      </c>
      <c r="C41">
        <v>28031</v>
      </c>
      <c r="D41">
        <v>0</v>
      </c>
      <c r="E41" t="s">
        <v>212</v>
      </c>
      <c r="F41" t="s">
        <v>215</v>
      </c>
    </row>
    <row r="42" spans="1:6" x14ac:dyDescent="0.25">
      <c r="A42">
        <v>39</v>
      </c>
      <c r="B42" t="s">
        <v>222</v>
      </c>
      <c r="C42">
        <v>18287</v>
      </c>
      <c r="D42">
        <v>0</v>
      </c>
      <c r="E42" t="s">
        <v>212</v>
      </c>
      <c r="F42" t="s">
        <v>215</v>
      </c>
    </row>
    <row r="43" spans="1:6" x14ac:dyDescent="0.25">
      <c r="A43">
        <v>40</v>
      </c>
      <c r="B43" t="s">
        <v>222</v>
      </c>
      <c r="C43">
        <v>0</v>
      </c>
      <c r="D43">
        <v>0</v>
      </c>
      <c r="E43" t="s">
        <v>212</v>
      </c>
      <c r="F43" t="s">
        <v>215</v>
      </c>
    </row>
    <row r="44" spans="1:6" x14ac:dyDescent="0.25">
      <c r="A44">
        <v>41</v>
      </c>
      <c r="B44" t="s">
        <v>222</v>
      </c>
      <c r="C44">
        <v>18287</v>
      </c>
      <c r="D44">
        <v>0</v>
      </c>
      <c r="E44" t="s">
        <v>212</v>
      </c>
      <c r="F44" t="s">
        <v>215</v>
      </c>
    </row>
    <row r="45" spans="1:6" x14ac:dyDescent="0.25">
      <c r="A45">
        <v>42</v>
      </c>
      <c r="B45" t="s">
        <v>222</v>
      </c>
      <c r="C45">
        <v>28031</v>
      </c>
      <c r="D45">
        <v>0</v>
      </c>
      <c r="E45" t="s">
        <v>212</v>
      </c>
      <c r="F45" t="s">
        <v>215</v>
      </c>
    </row>
    <row r="46" spans="1:6" x14ac:dyDescent="0.25">
      <c r="A46">
        <v>43</v>
      </c>
      <c r="B46" t="s">
        <v>222</v>
      </c>
      <c r="C46">
        <v>18287</v>
      </c>
      <c r="D46">
        <v>0</v>
      </c>
      <c r="E46" t="s">
        <v>212</v>
      </c>
      <c r="F46" t="s">
        <v>215</v>
      </c>
    </row>
    <row r="47" spans="1:6" x14ac:dyDescent="0.25">
      <c r="A47">
        <v>44</v>
      </c>
      <c r="B47" t="s">
        <v>222</v>
      </c>
      <c r="C47">
        <v>0</v>
      </c>
      <c r="D47">
        <v>0</v>
      </c>
      <c r="E47" t="s">
        <v>212</v>
      </c>
      <c r="F47" t="s">
        <v>215</v>
      </c>
    </row>
    <row r="48" spans="1:6" x14ac:dyDescent="0.25">
      <c r="A48">
        <v>45</v>
      </c>
      <c r="B48" t="s">
        <v>222</v>
      </c>
      <c r="C48">
        <v>74514</v>
      </c>
      <c r="D48">
        <v>0</v>
      </c>
      <c r="E48" t="s">
        <v>212</v>
      </c>
      <c r="F48" t="s">
        <v>215</v>
      </c>
    </row>
    <row r="49" spans="1:6" x14ac:dyDescent="0.25">
      <c r="A49">
        <v>46</v>
      </c>
      <c r="B49" t="s">
        <v>222</v>
      </c>
      <c r="C49">
        <v>18287</v>
      </c>
      <c r="D49">
        <v>0</v>
      </c>
      <c r="E49" t="s">
        <v>212</v>
      </c>
      <c r="F49" t="s">
        <v>215</v>
      </c>
    </row>
    <row r="50" spans="1:6" x14ac:dyDescent="0.25">
      <c r="A50">
        <v>47</v>
      </c>
      <c r="B50" t="s">
        <v>222</v>
      </c>
      <c r="C50">
        <v>18287</v>
      </c>
      <c r="D50">
        <v>0</v>
      </c>
      <c r="E50" t="s">
        <v>212</v>
      </c>
      <c r="F50" t="s">
        <v>215</v>
      </c>
    </row>
    <row r="51" spans="1:6" x14ac:dyDescent="0.25">
      <c r="A51">
        <v>48</v>
      </c>
      <c r="B51" t="s">
        <v>222</v>
      </c>
      <c r="C51">
        <v>49676</v>
      </c>
      <c r="D51">
        <v>0</v>
      </c>
      <c r="E51" t="s">
        <v>212</v>
      </c>
      <c r="F51" t="s">
        <v>215</v>
      </c>
    </row>
    <row r="52" spans="1:6" x14ac:dyDescent="0.25">
      <c r="A52">
        <v>49</v>
      </c>
      <c r="B52" t="s">
        <v>222</v>
      </c>
      <c r="C52">
        <v>42046.5</v>
      </c>
      <c r="D52">
        <v>0</v>
      </c>
      <c r="E52" t="s">
        <v>212</v>
      </c>
      <c r="F52" t="s">
        <v>215</v>
      </c>
    </row>
    <row r="53" spans="1:6" x14ac:dyDescent="0.25">
      <c r="A53">
        <v>50</v>
      </c>
      <c r="B53" t="s">
        <v>222</v>
      </c>
      <c r="C53">
        <v>18287</v>
      </c>
      <c r="D53">
        <v>0</v>
      </c>
      <c r="E53" t="s">
        <v>212</v>
      </c>
      <c r="F53" t="s">
        <v>215</v>
      </c>
    </row>
    <row r="54" spans="1:6" x14ac:dyDescent="0.25">
      <c r="A54">
        <v>51</v>
      </c>
      <c r="B54" t="s">
        <v>222</v>
      </c>
      <c r="C54">
        <v>18287</v>
      </c>
      <c r="D54">
        <v>0</v>
      </c>
      <c r="E54" t="s">
        <v>212</v>
      </c>
      <c r="F54" t="s">
        <v>215</v>
      </c>
    </row>
    <row r="55" spans="1:6" x14ac:dyDescent="0.25">
      <c r="A55">
        <v>52</v>
      </c>
      <c r="B55" t="s">
        <v>222</v>
      </c>
      <c r="C55">
        <v>27430.5</v>
      </c>
      <c r="D55">
        <v>0</v>
      </c>
      <c r="E55" t="s">
        <v>212</v>
      </c>
      <c r="F55" t="s">
        <v>215</v>
      </c>
    </row>
    <row r="56" spans="1:6" x14ac:dyDescent="0.25">
      <c r="A56">
        <v>53</v>
      </c>
      <c r="B56" t="s">
        <v>222</v>
      </c>
      <c r="C56">
        <v>28031</v>
      </c>
      <c r="D56">
        <v>0</v>
      </c>
      <c r="E56" t="s">
        <v>212</v>
      </c>
      <c r="F56" t="s">
        <v>215</v>
      </c>
    </row>
    <row r="57" spans="1:6" x14ac:dyDescent="0.25">
      <c r="A57">
        <v>54</v>
      </c>
      <c r="B57" t="s">
        <v>222</v>
      </c>
      <c r="C57">
        <v>0</v>
      </c>
      <c r="D57">
        <v>0</v>
      </c>
      <c r="E57" t="s">
        <v>212</v>
      </c>
      <c r="F57" t="s">
        <v>215</v>
      </c>
    </row>
    <row r="58" spans="1:6" x14ac:dyDescent="0.25">
      <c r="A58">
        <v>55</v>
      </c>
      <c r="B58" t="s">
        <v>222</v>
      </c>
      <c r="C58">
        <v>0</v>
      </c>
      <c r="D58">
        <v>0</v>
      </c>
      <c r="E58" t="s">
        <v>212</v>
      </c>
      <c r="F58" t="s">
        <v>215</v>
      </c>
    </row>
    <row r="59" spans="1:6" x14ac:dyDescent="0.25">
      <c r="A59">
        <v>56</v>
      </c>
      <c r="B59" t="s">
        <v>222</v>
      </c>
      <c r="C59">
        <v>28031</v>
      </c>
      <c r="D59">
        <v>0</v>
      </c>
      <c r="E59" t="s">
        <v>212</v>
      </c>
      <c r="F59" t="s">
        <v>215</v>
      </c>
    </row>
    <row r="60" spans="1:6" x14ac:dyDescent="0.25">
      <c r="A60">
        <v>57</v>
      </c>
      <c r="B60" t="s">
        <v>222</v>
      </c>
      <c r="C60">
        <v>18287</v>
      </c>
      <c r="D60">
        <v>0</v>
      </c>
      <c r="E60" t="s">
        <v>212</v>
      </c>
      <c r="F60" t="s">
        <v>215</v>
      </c>
    </row>
    <row r="61" spans="1:6" x14ac:dyDescent="0.25">
      <c r="A61">
        <v>58</v>
      </c>
      <c r="B61" t="s">
        <v>222</v>
      </c>
      <c r="C61">
        <v>0</v>
      </c>
      <c r="D61">
        <v>0</v>
      </c>
      <c r="E61" t="s">
        <v>212</v>
      </c>
      <c r="F61"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row r="30" spans="1:3" x14ac:dyDescent="0.25">
      <c r="A30">
        <v>27</v>
      </c>
      <c r="B30" t="s">
        <v>223</v>
      </c>
      <c r="C30" t="s">
        <v>215</v>
      </c>
    </row>
    <row r="31" spans="1:3" x14ac:dyDescent="0.25">
      <c r="A31">
        <v>28</v>
      </c>
      <c r="B31" t="s">
        <v>223</v>
      </c>
      <c r="C31" t="s">
        <v>215</v>
      </c>
    </row>
    <row r="32" spans="1:3" x14ac:dyDescent="0.25">
      <c r="A32">
        <v>29</v>
      </c>
      <c r="B32" t="s">
        <v>223</v>
      </c>
      <c r="C32" t="s">
        <v>215</v>
      </c>
    </row>
    <row r="33" spans="1:3" x14ac:dyDescent="0.25">
      <c r="A33">
        <v>30</v>
      </c>
      <c r="B33" t="s">
        <v>223</v>
      </c>
      <c r="C33" t="s">
        <v>215</v>
      </c>
    </row>
    <row r="34" spans="1:3" x14ac:dyDescent="0.25">
      <c r="A34">
        <v>31</v>
      </c>
      <c r="B34" t="s">
        <v>223</v>
      </c>
      <c r="C34" t="s">
        <v>215</v>
      </c>
    </row>
    <row r="35" spans="1:3" x14ac:dyDescent="0.25">
      <c r="A35">
        <v>32</v>
      </c>
      <c r="B35" t="s">
        <v>223</v>
      </c>
      <c r="C35" t="s">
        <v>215</v>
      </c>
    </row>
    <row r="36" spans="1:3" x14ac:dyDescent="0.25">
      <c r="A36">
        <v>33</v>
      </c>
      <c r="B36" t="s">
        <v>223</v>
      </c>
      <c r="C36" t="s">
        <v>215</v>
      </c>
    </row>
    <row r="37" spans="1:3" x14ac:dyDescent="0.25">
      <c r="A37">
        <v>34</v>
      </c>
      <c r="B37" t="s">
        <v>223</v>
      </c>
      <c r="C37" t="s">
        <v>215</v>
      </c>
    </row>
    <row r="38" spans="1:3" x14ac:dyDescent="0.25">
      <c r="A38">
        <v>35</v>
      </c>
      <c r="B38" t="s">
        <v>223</v>
      </c>
      <c r="C38" t="s">
        <v>215</v>
      </c>
    </row>
    <row r="39" spans="1:3" x14ac:dyDescent="0.25">
      <c r="A39">
        <v>36</v>
      </c>
      <c r="B39" t="s">
        <v>223</v>
      </c>
      <c r="C39" t="s">
        <v>215</v>
      </c>
    </row>
    <row r="40" spans="1:3" x14ac:dyDescent="0.25">
      <c r="A40">
        <v>37</v>
      </c>
      <c r="B40" t="s">
        <v>223</v>
      </c>
      <c r="C40" t="s">
        <v>215</v>
      </c>
    </row>
    <row r="41" spans="1:3" x14ac:dyDescent="0.25">
      <c r="A41">
        <v>38</v>
      </c>
      <c r="B41" t="s">
        <v>223</v>
      </c>
      <c r="C41" t="s">
        <v>215</v>
      </c>
    </row>
    <row r="42" spans="1:3" x14ac:dyDescent="0.25">
      <c r="A42">
        <v>39</v>
      </c>
      <c r="B42" t="s">
        <v>223</v>
      </c>
      <c r="C42" t="s">
        <v>215</v>
      </c>
    </row>
    <row r="43" spans="1:3" x14ac:dyDescent="0.25">
      <c r="A43">
        <v>40</v>
      </c>
      <c r="B43" t="s">
        <v>223</v>
      </c>
      <c r="C43" t="s">
        <v>215</v>
      </c>
    </row>
    <row r="44" spans="1:3" x14ac:dyDescent="0.25">
      <c r="A44">
        <v>41</v>
      </c>
      <c r="B44" t="s">
        <v>223</v>
      </c>
      <c r="C44" t="s">
        <v>215</v>
      </c>
    </row>
    <row r="45" spans="1:3" x14ac:dyDescent="0.25">
      <c r="A45">
        <v>42</v>
      </c>
      <c r="B45" t="s">
        <v>223</v>
      </c>
      <c r="C45" t="s">
        <v>215</v>
      </c>
    </row>
    <row r="46" spans="1:3" x14ac:dyDescent="0.25">
      <c r="A46">
        <v>43</v>
      </c>
      <c r="B46" t="s">
        <v>223</v>
      </c>
      <c r="C46" t="s">
        <v>215</v>
      </c>
    </row>
    <row r="47" spans="1:3" x14ac:dyDescent="0.25">
      <c r="A47">
        <v>44</v>
      </c>
      <c r="B47" t="s">
        <v>223</v>
      </c>
      <c r="C47" t="s">
        <v>215</v>
      </c>
    </row>
    <row r="48" spans="1:3" x14ac:dyDescent="0.25">
      <c r="A48">
        <v>45</v>
      </c>
      <c r="B48" t="s">
        <v>223</v>
      </c>
      <c r="C48" t="s">
        <v>215</v>
      </c>
    </row>
    <row r="49" spans="1:3" x14ac:dyDescent="0.25">
      <c r="A49">
        <v>46</v>
      </c>
      <c r="B49" t="s">
        <v>223</v>
      </c>
      <c r="C49" t="s">
        <v>215</v>
      </c>
    </row>
    <row r="50" spans="1:3" x14ac:dyDescent="0.25">
      <c r="A50">
        <v>47</v>
      </c>
      <c r="B50" t="s">
        <v>223</v>
      </c>
      <c r="C50" t="s">
        <v>215</v>
      </c>
    </row>
    <row r="51" spans="1:3" x14ac:dyDescent="0.25">
      <c r="A51">
        <v>48</v>
      </c>
      <c r="B51" t="s">
        <v>223</v>
      </c>
      <c r="C51" t="s">
        <v>215</v>
      </c>
    </row>
    <row r="52" spans="1:3" x14ac:dyDescent="0.25">
      <c r="A52">
        <v>49</v>
      </c>
      <c r="B52" t="s">
        <v>223</v>
      </c>
      <c r="C52" t="s">
        <v>215</v>
      </c>
    </row>
    <row r="53" spans="1:3" x14ac:dyDescent="0.25">
      <c r="A53">
        <v>50</v>
      </c>
      <c r="B53" t="s">
        <v>223</v>
      </c>
      <c r="C53" t="s">
        <v>215</v>
      </c>
    </row>
    <row r="54" spans="1:3" x14ac:dyDescent="0.25">
      <c r="A54">
        <v>51</v>
      </c>
      <c r="B54" t="s">
        <v>223</v>
      </c>
      <c r="C54" t="s">
        <v>215</v>
      </c>
    </row>
    <row r="55" spans="1:3" x14ac:dyDescent="0.25">
      <c r="A55">
        <v>52</v>
      </c>
      <c r="B55" t="s">
        <v>223</v>
      </c>
      <c r="C55" t="s">
        <v>215</v>
      </c>
    </row>
    <row r="56" spans="1:3" x14ac:dyDescent="0.25">
      <c r="A56">
        <v>53</v>
      </c>
      <c r="B56" t="s">
        <v>223</v>
      </c>
      <c r="C56" t="s">
        <v>215</v>
      </c>
    </row>
    <row r="57" spans="1:3" x14ac:dyDescent="0.25">
      <c r="A57">
        <v>54</v>
      </c>
      <c r="B57" t="s">
        <v>223</v>
      </c>
      <c r="C57" t="s">
        <v>215</v>
      </c>
    </row>
    <row r="58" spans="1:3" x14ac:dyDescent="0.25">
      <c r="A58">
        <v>55</v>
      </c>
      <c r="B58" t="s">
        <v>223</v>
      </c>
      <c r="C58" t="s">
        <v>215</v>
      </c>
    </row>
    <row r="59" spans="1:3" x14ac:dyDescent="0.25">
      <c r="A59">
        <v>56</v>
      </c>
      <c r="B59" t="s">
        <v>223</v>
      </c>
      <c r="C59" t="s">
        <v>215</v>
      </c>
    </row>
    <row r="60" spans="1:3" x14ac:dyDescent="0.25">
      <c r="A60">
        <v>57</v>
      </c>
      <c r="B60" t="s">
        <v>223</v>
      </c>
      <c r="C60" t="s">
        <v>215</v>
      </c>
    </row>
    <row r="61" spans="1:3" x14ac:dyDescent="0.25">
      <c r="A61">
        <v>58</v>
      </c>
      <c r="B61" t="s">
        <v>223</v>
      </c>
      <c r="C61"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46</v>
      </c>
      <c r="D6">
        <v>0</v>
      </c>
      <c r="E6" t="s">
        <v>212</v>
      </c>
      <c r="F6" t="s">
        <v>215</v>
      </c>
    </row>
    <row r="7" spans="1:6" x14ac:dyDescent="0.25">
      <c r="A7">
        <v>4</v>
      </c>
      <c r="B7" t="s">
        <v>214</v>
      </c>
      <c r="C7">
        <v>0</v>
      </c>
      <c r="D7">
        <v>0</v>
      </c>
      <c r="E7" t="s">
        <v>212</v>
      </c>
      <c r="F7" t="s">
        <v>215</v>
      </c>
    </row>
    <row r="8" spans="1:6" x14ac:dyDescent="0.25">
      <c r="A8">
        <v>5</v>
      </c>
      <c r="B8" t="s">
        <v>214</v>
      </c>
      <c r="C8">
        <v>46</v>
      </c>
      <c r="D8">
        <v>0</v>
      </c>
      <c r="E8" t="s">
        <v>212</v>
      </c>
      <c r="F8" t="s">
        <v>215</v>
      </c>
    </row>
    <row r="9" spans="1:6" x14ac:dyDescent="0.25">
      <c r="A9">
        <v>6</v>
      </c>
      <c r="B9" t="s">
        <v>214</v>
      </c>
      <c r="C9">
        <v>0</v>
      </c>
      <c r="D9">
        <v>0</v>
      </c>
      <c r="E9" t="s">
        <v>212</v>
      </c>
      <c r="F9" t="s">
        <v>215</v>
      </c>
    </row>
    <row r="10" spans="1:6" x14ac:dyDescent="0.25">
      <c r="A10">
        <v>7</v>
      </c>
      <c r="B10" t="s">
        <v>214</v>
      </c>
      <c r="C10">
        <v>0</v>
      </c>
      <c r="D10">
        <v>0</v>
      </c>
      <c r="E10" t="s">
        <v>212</v>
      </c>
      <c r="F10" t="s">
        <v>215</v>
      </c>
    </row>
    <row r="11" spans="1:6" x14ac:dyDescent="0.25">
      <c r="A11">
        <v>8</v>
      </c>
      <c r="B11" t="s">
        <v>214</v>
      </c>
      <c r="C11">
        <v>0</v>
      </c>
      <c r="D11">
        <v>0</v>
      </c>
      <c r="E11" t="s">
        <v>212</v>
      </c>
      <c r="F11" t="s">
        <v>215</v>
      </c>
    </row>
    <row r="12" spans="1:6" x14ac:dyDescent="0.25">
      <c r="A12">
        <v>9</v>
      </c>
      <c r="B12" t="s">
        <v>214</v>
      </c>
      <c r="C12">
        <v>46</v>
      </c>
      <c r="D12">
        <v>0</v>
      </c>
      <c r="E12" t="s">
        <v>212</v>
      </c>
      <c r="F12" t="s">
        <v>215</v>
      </c>
    </row>
    <row r="13" spans="1:6" x14ac:dyDescent="0.25">
      <c r="A13">
        <v>10</v>
      </c>
      <c r="B13" t="s">
        <v>214</v>
      </c>
      <c r="C13">
        <v>46</v>
      </c>
      <c r="D13">
        <v>0</v>
      </c>
      <c r="E13" t="s">
        <v>212</v>
      </c>
      <c r="F13" t="s">
        <v>215</v>
      </c>
    </row>
    <row r="14" spans="1:6" x14ac:dyDescent="0.25">
      <c r="A14">
        <v>11</v>
      </c>
      <c r="B14" t="s">
        <v>214</v>
      </c>
      <c r="C14">
        <v>46</v>
      </c>
      <c r="D14">
        <v>0</v>
      </c>
      <c r="E14" t="s">
        <v>212</v>
      </c>
      <c r="F14" t="s">
        <v>215</v>
      </c>
    </row>
    <row r="15" spans="1:6" x14ac:dyDescent="0.25">
      <c r="A15">
        <v>12</v>
      </c>
      <c r="B15" t="s">
        <v>214</v>
      </c>
      <c r="C15">
        <v>0</v>
      </c>
      <c r="D15">
        <v>0</v>
      </c>
      <c r="E15" t="s">
        <v>212</v>
      </c>
      <c r="F15" t="s">
        <v>215</v>
      </c>
    </row>
    <row r="16" spans="1:6" x14ac:dyDescent="0.25">
      <c r="A16">
        <v>13</v>
      </c>
      <c r="B16" t="s">
        <v>214</v>
      </c>
      <c r="C16">
        <v>0</v>
      </c>
      <c r="D16">
        <v>0</v>
      </c>
      <c r="E16" t="s">
        <v>212</v>
      </c>
      <c r="F16" t="s">
        <v>215</v>
      </c>
    </row>
    <row r="17" spans="1:6" x14ac:dyDescent="0.25">
      <c r="A17">
        <v>14</v>
      </c>
      <c r="B17" t="s">
        <v>214</v>
      </c>
      <c r="C17">
        <v>82</v>
      </c>
      <c r="D17">
        <v>0</v>
      </c>
      <c r="E17" t="s">
        <v>212</v>
      </c>
      <c r="F17" t="s">
        <v>215</v>
      </c>
    </row>
    <row r="18" spans="1:6" x14ac:dyDescent="0.25">
      <c r="A18">
        <v>15</v>
      </c>
      <c r="B18" t="s">
        <v>214</v>
      </c>
      <c r="C18">
        <v>46</v>
      </c>
      <c r="D18">
        <v>0</v>
      </c>
      <c r="E18" t="s">
        <v>212</v>
      </c>
      <c r="F18" t="s">
        <v>215</v>
      </c>
    </row>
    <row r="19" spans="1:6" x14ac:dyDescent="0.25">
      <c r="A19">
        <v>16</v>
      </c>
      <c r="B19" t="s">
        <v>214</v>
      </c>
      <c r="C19">
        <v>0</v>
      </c>
      <c r="D19">
        <v>0</v>
      </c>
      <c r="E19" t="s">
        <v>212</v>
      </c>
      <c r="F19" t="s">
        <v>215</v>
      </c>
    </row>
    <row r="20" spans="1:6" x14ac:dyDescent="0.25">
      <c r="A20">
        <v>17</v>
      </c>
      <c r="B20" t="s">
        <v>214</v>
      </c>
      <c r="C20">
        <v>46</v>
      </c>
      <c r="D20">
        <v>0</v>
      </c>
      <c r="E20" t="s">
        <v>212</v>
      </c>
      <c r="F20" t="s">
        <v>215</v>
      </c>
    </row>
    <row r="21" spans="1:6" x14ac:dyDescent="0.25">
      <c r="A21">
        <v>18</v>
      </c>
      <c r="B21" t="s">
        <v>214</v>
      </c>
      <c r="C21">
        <v>0</v>
      </c>
      <c r="D21">
        <v>0</v>
      </c>
      <c r="E21" t="s">
        <v>212</v>
      </c>
      <c r="F21" t="s">
        <v>215</v>
      </c>
    </row>
    <row r="22" spans="1:6" x14ac:dyDescent="0.25">
      <c r="A22">
        <v>19</v>
      </c>
      <c r="B22" t="s">
        <v>214</v>
      </c>
      <c r="C22">
        <v>46</v>
      </c>
      <c r="D22">
        <v>0</v>
      </c>
      <c r="E22" t="s">
        <v>212</v>
      </c>
      <c r="F22" t="s">
        <v>215</v>
      </c>
    </row>
    <row r="23" spans="1:6" x14ac:dyDescent="0.25">
      <c r="A23">
        <v>20</v>
      </c>
      <c r="B23" t="s">
        <v>214</v>
      </c>
      <c r="C23">
        <v>46</v>
      </c>
      <c r="D23">
        <v>0</v>
      </c>
      <c r="E23" t="s">
        <v>212</v>
      </c>
      <c r="F23" t="s">
        <v>215</v>
      </c>
    </row>
    <row r="24" spans="1:6" x14ac:dyDescent="0.25">
      <c r="A24">
        <v>21</v>
      </c>
      <c r="B24" t="s">
        <v>214</v>
      </c>
      <c r="C24">
        <v>46</v>
      </c>
      <c r="D24">
        <v>0</v>
      </c>
      <c r="E24" t="s">
        <v>212</v>
      </c>
      <c r="F24" t="s">
        <v>215</v>
      </c>
    </row>
    <row r="25" spans="1:6" x14ac:dyDescent="0.25">
      <c r="A25">
        <v>22</v>
      </c>
      <c r="B25" t="s">
        <v>214</v>
      </c>
      <c r="C25">
        <v>55</v>
      </c>
      <c r="D25">
        <v>0</v>
      </c>
      <c r="E25" t="s">
        <v>212</v>
      </c>
      <c r="F25" t="s">
        <v>215</v>
      </c>
    </row>
    <row r="26" spans="1:6" x14ac:dyDescent="0.25">
      <c r="A26">
        <v>23</v>
      </c>
      <c r="B26" t="s">
        <v>214</v>
      </c>
      <c r="C26">
        <v>46</v>
      </c>
      <c r="D26">
        <v>0</v>
      </c>
      <c r="E26" t="s">
        <v>212</v>
      </c>
      <c r="F26" t="s">
        <v>215</v>
      </c>
    </row>
    <row r="27" spans="1:6" x14ac:dyDescent="0.25">
      <c r="A27">
        <v>24</v>
      </c>
      <c r="B27" t="s">
        <v>214</v>
      </c>
      <c r="C27">
        <v>0</v>
      </c>
      <c r="D27">
        <v>0</v>
      </c>
      <c r="E27" t="s">
        <v>212</v>
      </c>
      <c r="F27" t="s">
        <v>215</v>
      </c>
    </row>
    <row r="28" spans="1:6" x14ac:dyDescent="0.25">
      <c r="A28">
        <v>25</v>
      </c>
      <c r="B28" t="s">
        <v>214</v>
      </c>
      <c r="C28">
        <v>82</v>
      </c>
      <c r="D28">
        <v>0</v>
      </c>
      <c r="E28" t="s">
        <v>212</v>
      </c>
      <c r="F28" t="s">
        <v>215</v>
      </c>
    </row>
    <row r="29" spans="1:6" x14ac:dyDescent="0.25">
      <c r="A29">
        <v>26</v>
      </c>
      <c r="B29" t="s">
        <v>214</v>
      </c>
      <c r="C29">
        <v>46</v>
      </c>
      <c r="D29">
        <v>0</v>
      </c>
      <c r="E29" t="s">
        <v>212</v>
      </c>
      <c r="F29" t="s">
        <v>215</v>
      </c>
    </row>
    <row r="30" spans="1:6" x14ac:dyDescent="0.25">
      <c r="A30">
        <v>27</v>
      </c>
      <c r="B30" t="s">
        <v>214</v>
      </c>
      <c r="C30">
        <v>46</v>
      </c>
      <c r="D30">
        <v>0</v>
      </c>
      <c r="E30" t="s">
        <v>212</v>
      </c>
      <c r="F30" t="s">
        <v>215</v>
      </c>
    </row>
    <row r="31" spans="1:6" x14ac:dyDescent="0.25">
      <c r="A31">
        <v>28</v>
      </c>
      <c r="B31" t="s">
        <v>214</v>
      </c>
      <c r="C31">
        <v>46</v>
      </c>
      <c r="D31">
        <v>0</v>
      </c>
      <c r="E31" t="s">
        <v>212</v>
      </c>
      <c r="F31" t="s">
        <v>215</v>
      </c>
    </row>
    <row r="32" spans="1:6" x14ac:dyDescent="0.25">
      <c r="A32">
        <v>29</v>
      </c>
      <c r="B32" t="s">
        <v>214</v>
      </c>
      <c r="C32">
        <v>136</v>
      </c>
      <c r="D32">
        <v>0</v>
      </c>
      <c r="E32" t="s">
        <v>212</v>
      </c>
      <c r="F32" t="s">
        <v>215</v>
      </c>
    </row>
    <row r="33" spans="1:6" x14ac:dyDescent="0.25">
      <c r="A33">
        <v>30</v>
      </c>
      <c r="B33" t="s">
        <v>214</v>
      </c>
      <c r="C33">
        <v>136</v>
      </c>
      <c r="D33">
        <v>0</v>
      </c>
      <c r="E33" t="s">
        <v>212</v>
      </c>
      <c r="F33" t="s">
        <v>215</v>
      </c>
    </row>
    <row r="34" spans="1:6" x14ac:dyDescent="0.25">
      <c r="A34">
        <v>31</v>
      </c>
      <c r="B34" t="s">
        <v>214</v>
      </c>
      <c r="C34">
        <v>46</v>
      </c>
      <c r="D34">
        <v>0</v>
      </c>
      <c r="E34" t="s">
        <v>212</v>
      </c>
      <c r="F34" t="s">
        <v>215</v>
      </c>
    </row>
    <row r="35" spans="1:6" x14ac:dyDescent="0.25">
      <c r="A35">
        <v>32</v>
      </c>
      <c r="B35" t="s">
        <v>214</v>
      </c>
      <c r="C35">
        <v>0</v>
      </c>
      <c r="D35">
        <v>0</v>
      </c>
      <c r="E35" t="s">
        <v>212</v>
      </c>
      <c r="F35" t="s">
        <v>215</v>
      </c>
    </row>
    <row r="36" spans="1:6" x14ac:dyDescent="0.25">
      <c r="A36">
        <v>33</v>
      </c>
      <c r="B36" t="s">
        <v>214</v>
      </c>
      <c r="C36">
        <v>0</v>
      </c>
      <c r="D36">
        <v>0</v>
      </c>
      <c r="E36" t="s">
        <v>212</v>
      </c>
      <c r="F36" t="s">
        <v>215</v>
      </c>
    </row>
    <row r="37" spans="1:6" x14ac:dyDescent="0.25">
      <c r="A37">
        <v>34</v>
      </c>
      <c r="B37" t="s">
        <v>214</v>
      </c>
      <c r="C37">
        <v>0</v>
      </c>
      <c r="D37">
        <v>0</v>
      </c>
      <c r="E37" t="s">
        <v>212</v>
      </c>
      <c r="F37" t="s">
        <v>215</v>
      </c>
    </row>
    <row r="38" spans="1:6" x14ac:dyDescent="0.25">
      <c r="A38">
        <v>35</v>
      </c>
      <c r="B38" t="s">
        <v>214</v>
      </c>
      <c r="C38">
        <v>0</v>
      </c>
      <c r="D38">
        <v>0</v>
      </c>
      <c r="E38" t="s">
        <v>212</v>
      </c>
      <c r="F38" t="s">
        <v>215</v>
      </c>
    </row>
    <row r="39" spans="1:6" x14ac:dyDescent="0.25">
      <c r="A39">
        <v>36</v>
      </c>
      <c r="B39" t="s">
        <v>214</v>
      </c>
      <c r="C39">
        <v>46</v>
      </c>
      <c r="D39">
        <v>0</v>
      </c>
      <c r="E39" t="s">
        <v>212</v>
      </c>
      <c r="F39" t="s">
        <v>215</v>
      </c>
    </row>
    <row r="40" spans="1:6" x14ac:dyDescent="0.25">
      <c r="A40">
        <v>37</v>
      </c>
      <c r="B40" t="s">
        <v>214</v>
      </c>
      <c r="C40">
        <v>0</v>
      </c>
      <c r="D40">
        <v>0</v>
      </c>
      <c r="E40" t="s">
        <v>212</v>
      </c>
      <c r="F40" t="s">
        <v>215</v>
      </c>
    </row>
    <row r="41" spans="1:6" x14ac:dyDescent="0.25">
      <c r="A41">
        <v>38</v>
      </c>
      <c r="B41" t="s">
        <v>214</v>
      </c>
      <c r="C41">
        <v>0</v>
      </c>
      <c r="D41">
        <v>0</v>
      </c>
      <c r="E41" t="s">
        <v>212</v>
      </c>
      <c r="F41" t="s">
        <v>215</v>
      </c>
    </row>
    <row r="42" spans="1:6" x14ac:dyDescent="0.25">
      <c r="A42">
        <v>39</v>
      </c>
      <c r="B42" t="s">
        <v>214</v>
      </c>
      <c r="C42">
        <v>136</v>
      </c>
      <c r="D42">
        <v>0</v>
      </c>
      <c r="E42" t="s">
        <v>212</v>
      </c>
      <c r="F42" t="s">
        <v>215</v>
      </c>
    </row>
    <row r="43" spans="1:6" x14ac:dyDescent="0.25">
      <c r="A43">
        <v>40</v>
      </c>
      <c r="B43" t="s">
        <v>214</v>
      </c>
      <c r="C43">
        <v>0</v>
      </c>
      <c r="D43">
        <v>0</v>
      </c>
      <c r="E43" t="s">
        <v>212</v>
      </c>
      <c r="F43" t="s">
        <v>215</v>
      </c>
    </row>
    <row r="44" spans="1:6" x14ac:dyDescent="0.25">
      <c r="A44">
        <v>41</v>
      </c>
      <c r="B44" t="s">
        <v>214</v>
      </c>
      <c r="C44">
        <v>136</v>
      </c>
      <c r="D44">
        <v>0</v>
      </c>
      <c r="E44" t="s">
        <v>212</v>
      </c>
      <c r="F44" t="s">
        <v>215</v>
      </c>
    </row>
    <row r="45" spans="1:6" x14ac:dyDescent="0.25">
      <c r="A45">
        <v>42</v>
      </c>
      <c r="B45" t="s">
        <v>214</v>
      </c>
      <c r="C45">
        <v>0</v>
      </c>
      <c r="D45">
        <v>0</v>
      </c>
      <c r="E45" t="s">
        <v>212</v>
      </c>
      <c r="F45" t="s">
        <v>215</v>
      </c>
    </row>
    <row r="46" spans="1:6" x14ac:dyDescent="0.25">
      <c r="A46">
        <v>43</v>
      </c>
      <c r="B46" t="s">
        <v>214</v>
      </c>
      <c r="C46">
        <v>55</v>
      </c>
      <c r="D46">
        <v>0</v>
      </c>
      <c r="E46" t="s">
        <v>212</v>
      </c>
      <c r="F46" t="s">
        <v>215</v>
      </c>
    </row>
    <row r="47" spans="1:6" x14ac:dyDescent="0.25">
      <c r="A47">
        <v>44</v>
      </c>
      <c r="B47" t="s">
        <v>214</v>
      </c>
      <c r="C47">
        <v>0</v>
      </c>
      <c r="D47">
        <v>0</v>
      </c>
      <c r="E47" t="s">
        <v>212</v>
      </c>
      <c r="F47" t="s">
        <v>215</v>
      </c>
    </row>
    <row r="48" spans="1:6" x14ac:dyDescent="0.25">
      <c r="A48">
        <v>45</v>
      </c>
      <c r="B48" t="s">
        <v>214</v>
      </c>
      <c r="C48">
        <v>0</v>
      </c>
      <c r="D48">
        <v>0</v>
      </c>
      <c r="E48" t="s">
        <v>212</v>
      </c>
      <c r="F48" t="s">
        <v>215</v>
      </c>
    </row>
    <row r="49" spans="1:6" x14ac:dyDescent="0.25">
      <c r="A49">
        <v>46</v>
      </c>
      <c r="B49" t="s">
        <v>214</v>
      </c>
      <c r="C49">
        <v>0</v>
      </c>
      <c r="D49">
        <v>0</v>
      </c>
      <c r="E49" t="s">
        <v>212</v>
      </c>
      <c r="F49" t="s">
        <v>215</v>
      </c>
    </row>
    <row r="50" spans="1:6" x14ac:dyDescent="0.25">
      <c r="A50">
        <v>47</v>
      </c>
      <c r="B50" t="s">
        <v>214</v>
      </c>
      <c r="C50">
        <v>0</v>
      </c>
      <c r="D50">
        <v>0</v>
      </c>
      <c r="E50" t="s">
        <v>212</v>
      </c>
      <c r="F50" t="s">
        <v>215</v>
      </c>
    </row>
    <row r="51" spans="1:6" x14ac:dyDescent="0.25">
      <c r="A51">
        <v>48</v>
      </c>
      <c r="B51" t="s">
        <v>214</v>
      </c>
      <c r="C51">
        <v>0</v>
      </c>
      <c r="D51">
        <v>0</v>
      </c>
      <c r="E51" t="s">
        <v>212</v>
      </c>
      <c r="F51" t="s">
        <v>215</v>
      </c>
    </row>
    <row r="52" spans="1:6" x14ac:dyDescent="0.25">
      <c r="A52">
        <v>49</v>
      </c>
      <c r="B52" t="s">
        <v>214</v>
      </c>
      <c r="C52">
        <v>0</v>
      </c>
      <c r="D52">
        <v>0</v>
      </c>
      <c r="E52" t="s">
        <v>212</v>
      </c>
      <c r="F52" t="s">
        <v>215</v>
      </c>
    </row>
    <row r="53" spans="1:6" x14ac:dyDescent="0.25">
      <c r="A53">
        <v>50</v>
      </c>
      <c r="B53" t="s">
        <v>214</v>
      </c>
      <c r="C53">
        <v>0</v>
      </c>
      <c r="D53">
        <v>0</v>
      </c>
      <c r="E53" t="s">
        <v>212</v>
      </c>
      <c r="F53" t="s">
        <v>215</v>
      </c>
    </row>
    <row r="54" spans="1:6" x14ac:dyDescent="0.25">
      <c r="A54">
        <v>51</v>
      </c>
      <c r="B54" t="s">
        <v>214</v>
      </c>
      <c r="C54">
        <v>46</v>
      </c>
      <c r="D54">
        <v>0</v>
      </c>
      <c r="E54" t="s">
        <v>212</v>
      </c>
      <c r="F54" t="s">
        <v>215</v>
      </c>
    </row>
    <row r="55" spans="1:6" x14ac:dyDescent="0.25">
      <c r="A55">
        <v>52</v>
      </c>
      <c r="B55" t="s">
        <v>214</v>
      </c>
      <c r="C55">
        <v>1075</v>
      </c>
      <c r="D55">
        <v>0</v>
      </c>
      <c r="E55" t="s">
        <v>212</v>
      </c>
      <c r="F55" t="s">
        <v>215</v>
      </c>
    </row>
    <row r="56" spans="1:6" x14ac:dyDescent="0.25">
      <c r="A56">
        <v>53</v>
      </c>
      <c r="B56" t="s">
        <v>214</v>
      </c>
      <c r="C56">
        <v>136</v>
      </c>
      <c r="D56">
        <v>0</v>
      </c>
      <c r="E56" t="s">
        <v>212</v>
      </c>
      <c r="F56" t="s">
        <v>215</v>
      </c>
    </row>
    <row r="57" spans="1:6" x14ac:dyDescent="0.25">
      <c r="A57">
        <v>54</v>
      </c>
      <c r="B57" t="s">
        <v>214</v>
      </c>
      <c r="C57">
        <v>0</v>
      </c>
      <c r="D57">
        <v>0</v>
      </c>
      <c r="E57" t="s">
        <v>212</v>
      </c>
      <c r="F57" t="s">
        <v>215</v>
      </c>
    </row>
    <row r="58" spans="1:6" x14ac:dyDescent="0.25">
      <c r="A58">
        <v>55</v>
      </c>
      <c r="B58" t="s">
        <v>214</v>
      </c>
      <c r="C58">
        <v>0</v>
      </c>
      <c r="D58">
        <v>0</v>
      </c>
      <c r="E58" t="s">
        <v>212</v>
      </c>
      <c r="F58" t="s">
        <v>215</v>
      </c>
    </row>
    <row r="59" spans="1:6" x14ac:dyDescent="0.25">
      <c r="A59">
        <v>56</v>
      </c>
      <c r="B59" t="s">
        <v>214</v>
      </c>
      <c r="C59">
        <v>0</v>
      </c>
      <c r="D59">
        <v>0</v>
      </c>
      <c r="E59" t="s">
        <v>212</v>
      </c>
      <c r="F59" t="s">
        <v>215</v>
      </c>
    </row>
    <row r="60" spans="1:6" x14ac:dyDescent="0.25">
      <c r="A60">
        <v>57</v>
      </c>
      <c r="B60" t="s">
        <v>214</v>
      </c>
      <c r="C60">
        <v>46</v>
      </c>
      <c r="D60">
        <v>0</v>
      </c>
      <c r="E60" t="s">
        <v>212</v>
      </c>
      <c r="F60" t="s">
        <v>215</v>
      </c>
    </row>
    <row r="61" spans="1:6" x14ac:dyDescent="0.25">
      <c r="A61">
        <v>58</v>
      </c>
      <c r="B61" t="s">
        <v>214</v>
      </c>
      <c r="C61">
        <v>0</v>
      </c>
      <c r="D61">
        <v>0</v>
      </c>
      <c r="E61" t="s">
        <v>212</v>
      </c>
      <c r="F61"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216</v>
      </c>
      <c r="C36" t="s">
        <v>215</v>
      </c>
    </row>
    <row r="37" spans="1:3" x14ac:dyDescent="0.25">
      <c r="A37">
        <v>34</v>
      </c>
      <c r="B37" t="s">
        <v>216</v>
      </c>
      <c r="C37" t="s">
        <v>215</v>
      </c>
    </row>
    <row r="38" spans="1:3" x14ac:dyDescent="0.25">
      <c r="A38">
        <v>35</v>
      </c>
      <c r="B38" t="s">
        <v>216</v>
      </c>
      <c r="C38" t="s">
        <v>215</v>
      </c>
    </row>
    <row r="39" spans="1:3" x14ac:dyDescent="0.25">
      <c r="A39">
        <v>36</v>
      </c>
      <c r="B39" t="s">
        <v>216</v>
      </c>
      <c r="C39" t="s">
        <v>215</v>
      </c>
    </row>
    <row r="40" spans="1:3" x14ac:dyDescent="0.25">
      <c r="A40">
        <v>37</v>
      </c>
      <c r="B40" t="s">
        <v>216</v>
      </c>
      <c r="C40" t="s">
        <v>215</v>
      </c>
    </row>
    <row r="41" spans="1:3" x14ac:dyDescent="0.25">
      <c r="A41">
        <v>38</v>
      </c>
      <c r="B41" t="s">
        <v>216</v>
      </c>
      <c r="C41" t="s">
        <v>215</v>
      </c>
    </row>
    <row r="42" spans="1:3" x14ac:dyDescent="0.25">
      <c r="A42">
        <v>39</v>
      </c>
      <c r="B42" t="s">
        <v>216</v>
      </c>
      <c r="C42" t="s">
        <v>215</v>
      </c>
    </row>
    <row r="43" spans="1:3" x14ac:dyDescent="0.25">
      <c r="A43">
        <v>40</v>
      </c>
      <c r="B43" t="s">
        <v>216</v>
      </c>
      <c r="C43" t="s">
        <v>215</v>
      </c>
    </row>
    <row r="44" spans="1:3" x14ac:dyDescent="0.25">
      <c r="A44">
        <v>41</v>
      </c>
      <c r="B44" t="s">
        <v>216</v>
      </c>
      <c r="C44" t="s">
        <v>215</v>
      </c>
    </row>
    <row r="45" spans="1:3" x14ac:dyDescent="0.25">
      <c r="A45">
        <v>42</v>
      </c>
      <c r="B45" t="s">
        <v>216</v>
      </c>
      <c r="C45" t="s">
        <v>215</v>
      </c>
    </row>
    <row r="46" spans="1:3" x14ac:dyDescent="0.25">
      <c r="A46">
        <v>43</v>
      </c>
      <c r="B46" t="s">
        <v>216</v>
      </c>
      <c r="C46" t="s">
        <v>215</v>
      </c>
    </row>
    <row r="47" spans="1:3" x14ac:dyDescent="0.25">
      <c r="A47">
        <v>44</v>
      </c>
      <c r="B47" t="s">
        <v>216</v>
      </c>
      <c r="C47" t="s">
        <v>215</v>
      </c>
    </row>
    <row r="48" spans="1:3" x14ac:dyDescent="0.25">
      <c r="A48">
        <v>45</v>
      </c>
      <c r="B48" t="s">
        <v>216</v>
      </c>
      <c r="C48" t="s">
        <v>215</v>
      </c>
    </row>
    <row r="49" spans="1:3" x14ac:dyDescent="0.25">
      <c r="A49">
        <v>46</v>
      </c>
      <c r="B49" t="s">
        <v>216</v>
      </c>
      <c r="C49" t="s">
        <v>215</v>
      </c>
    </row>
    <row r="50" spans="1:3" x14ac:dyDescent="0.25">
      <c r="A50">
        <v>47</v>
      </c>
      <c r="B50" t="s">
        <v>216</v>
      </c>
      <c r="C50" t="s">
        <v>215</v>
      </c>
    </row>
    <row r="51" spans="1:3" x14ac:dyDescent="0.25">
      <c r="A51">
        <v>48</v>
      </c>
      <c r="B51" t="s">
        <v>216</v>
      </c>
      <c r="C51" t="s">
        <v>215</v>
      </c>
    </row>
    <row r="52" spans="1:3" x14ac:dyDescent="0.25">
      <c r="A52">
        <v>49</v>
      </c>
      <c r="B52" t="s">
        <v>216</v>
      </c>
      <c r="C52" t="s">
        <v>215</v>
      </c>
    </row>
    <row r="53" spans="1:3" x14ac:dyDescent="0.25">
      <c r="A53">
        <v>50</v>
      </c>
      <c r="B53" t="s">
        <v>216</v>
      </c>
      <c r="C53" t="s">
        <v>215</v>
      </c>
    </row>
    <row r="54" spans="1:3" x14ac:dyDescent="0.25">
      <c r="A54">
        <v>51</v>
      </c>
      <c r="B54" t="s">
        <v>216</v>
      </c>
      <c r="C54" t="s">
        <v>215</v>
      </c>
    </row>
    <row r="55" spans="1:3" x14ac:dyDescent="0.25">
      <c r="A55">
        <v>52</v>
      </c>
      <c r="B55" t="s">
        <v>216</v>
      </c>
      <c r="C55" t="s">
        <v>215</v>
      </c>
    </row>
    <row r="56" spans="1:3" x14ac:dyDescent="0.25">
      <c r="A56">
        <v>53</v>
      </c>
      <c r="B56" t="s">
        <v>216</v>
      </c>
      <c r="C56" t="s">
        <v>215</v>
      </c>
    </row>
    <row r="57" spans="1:3" x14ac:dyDescent="0.25">
      <c r="A57">
        <v>54</v>
      </c>
      <c r="B57" t="s">
        <v>216</v>
      </c>
      <c r="C57" t="s">
        <v>215</v>
      </c>
    </row>
    <row r="58" spans="1:3" x14ac:dyDescent="0.25">
      <c r="A58">
        <v>55</v>
      </c>
      <c r="B58" t="s">
        <v>216</v>
      </c>
      <c r="C58" t="s">
        <v>215</v>
      </c>
    </row>
    <row r="59" spans="1:3" x14ac:dyDescent="0.25">
      <c r="A59">
        <v>56</v>
      </c>
      <c r="B59" t="s">
        <v>216</v>
      </c>
      <c r="C59" t="s">
        <v>215</v>
      </c>
    </row>
    <row r="60" spans="1:3" x14ac:dyDescent="0.25">
      <c r="A60">
        <v>57</v>
      </c>
      <c r="B60" t="s">
        <v>216</v>
      </c>
      <c r="C60" t="s">
        <v>215</v>
      </c>
    </row>
    <row r="61" spans="1:3" x14ac:dyDescent="0.25">
      <c r="A61">
        <v>58</v>
      </c>
      <c r="B61" t="s">
        <v>216</v>
      </c>
      <c r="C61"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14774</v>
      </c>
      <c r="D4">
        <v>0</v>
      </c>
      <c r="E4" t="s">
        <v>212</v>
      </c>
      <c r="F4" t="s">
        <v>215</v>
      </c>
    </row>
    <row r="5" spans="1:6" x14ac:dyDescent="0.25">
      <c r="A5">
        <v>2</v>
      </c>
      <c r="B5" t="s">
        <v>217</v>
      </c>
      <c r="C5">
        <v>0</v>
      </c>
      <c r="D5">
        <v>0</v>
      </c>
      <c r="E5" t="s">
        <v>212</v>
      </c>
      <c r="F5" t="s">
        <v>215</v>
      </c>
    </row>
    <row r="6" spans="1:6" x14ac:dyDescent="0.25">
      <c r="A6">
        <v>3</v>
      </c>
      <c r="B6" t="s">
        <v>217</v>
      </c>
      <c r="C6">
        <v>6450</v>
      </c>
      <c r="D6">
        <v>0</v>
      </c>
      <c r="E6" t="s">
        <v>212</v>
      </c>
      <c r="F6" t="s">
        <v>215</v>
      </c>
    </row>
    <row r="7" spans="1:6" x14ac:dyDescent="0.25">
      <c r="A7">
        <v>4</v>
      </c>
      <c r="B7" t="s">
        <v>217</v>
      </c>
      <c r="C7">
        <v>6450</v>
      </c>
      <c r="D7">
        <v>0</v>
      </c>
      <c r="E7" t="s">
        <v>212</v>
      </c>
      <c r="F7" t="s">
        <v>215</v>
      </c>
    </row>
    <row r="8" spans="1:6" x14ac:dyDescent="0.25">
      <c r="A8">
        <v>5</v>
      </c>
      <c r="B8" t="s">
        <v>217</v>
      </c>
      <c r="C8">
        <v>6450</v>
      </c>
      <c r="D8">
        <v>0</v>
      </c>
      <c r="E8" t="s">
        <v>212</v>
      </c>
      <c r="F8" t="s">
        <v>215</v>
      </c>
    </row>
    <row r="9" spans="1:6" x14ac:dyDescent="0.25">
      <c r="A9">
        <v>6</v>
      </c>
      <c r="B9" t="s">
        <v>217</v>
      </c>
      <c r="C9">
        <v>6450</v>
      </c>
      <c r="D9">
        <v>0</v>
      </c>
      <c r="E9" t="s">
        <v>212</v>
      </c>
      <c r="F9" t="s">
        <v>215</v>
      </c>
    </row>
    <row r="10" spans="1:6" x14ac:dyDescent="0.25">
      <c r="A10">
        <v>7</v>
      </c>
      <c r="B10" t="s">
        <v>217</v>
      </c>
      <c r="C10">
        <v>6450</v>
      </c>
      <c r="D10">
        <v>0</v>
      </c>
      <c r="E10" t="s">
        <v>212</v>
      </c>
      <c r="F10" t="s">
        <v>215</v>
      </c>
    </row>
    <row r="11" spans="1:6" x14ac:dyDescent="0.25">
      <c r="A11">
        <v>8</v>
      </c>
      <c r="B11" t="s">
        <v>217</v>
      </c>
      <c r="C11">
        <v>6450</v>
      </c>
      <c r="D11">
        <v>0</v>
      </c>
      <c r="E11" t="s">
        <v>212</v>
      </c>
      <c r="F11" t="s">
        <v>215</v>
      </c>
    </row>
    <row r="12" spans="1:6" x14ac:dyDescent="0.25">
      <c r="A12">
        <v>9</v>
      </c>
      <c r="B12" t="s">
        <v>217</v>
      </c>
      <c r="C12">
        <v>6450</v>
      </c>
      <c r="D12">
        <v>0</v>
      </c>
      <c r="E12" t="s">
        <v>212</v>
      </c>
      <c r="F12" t="s">
        <v>215</v>
      </c>
    </row>
    <row r="13" spans="1:6" x14ac:dyDescent="0.25">
      <c r="A13">
        <v>10</v>
      </c>
      <c r="B13" t="s">
        <v>217</v>
      </c>
      <c r="C13">
        <v>6450</v>
      </c>
      <c r="D13">
        <v>0</v>
      </c>
      <c r="E13" t="s">
        <v>212</v>
      </c>
      <c r="F13" t="s">
        <v>215</v>
      </c>
    </row>
    <row r="14" spans="1:6" x14ac:dyDescent="0.25">
      <c r="A14">
        <v>11</v>
      </c>
      <c r="B14" t="s">
        <v>217</v>
      </c>
      <c r="C14">
        <v>6450</v>
      </c>
      <c r="D14">
        <v>0</v>
      </c>
      <c r="E14" t="s">
        <v>212</v>
      </c>
      <c r="F14" t="s">
        <v>215</v>
      </c>
    </row>
    <row r="15" spans="1:6" x14ac:dyDescent="0.25">
      <c r="A15">
        <v>12</v>
      </c>
      <c r="B15" t="s">
        <v>217</v>
      </c>
      <c r="C15">
        <v>6450</v>
      </c>
      <c r="D15">
        <v>0</v>
      </c>
      <c r="E15" t="s">
        <v>212</v>
      </c>
      <c r="F15" t="s">
        <v>215</v>
      </c>
    </row>
    <row r="16" spans="1:6" x14ac:dyDescent="0.25">
      <c r="A16">
        <v>13</v>
      </c>
      <c r="B16" t="s">
        <v>217</v>
      </c>
      <c r="C16">
        <v>0</v>
      </c>
      <c r="D16">
        <v>0</v>
      </c>
      <c r="E16" t="s">
        <v>212</v>
      </c>
      <c r="F16" t="s">
        <v>215</v>
      </c>
    </row>
    <row r="17" spans="1:6" x14ac:dyDescent="0.25">
      <c r="A17">
        <v>14</v>
      </c>
      <c r="B17" t="s">
        <v>217</v>
      </c>
      <c r="C17">
        <v>6450</v>
      </c>
      <c r="D17">
        <v>0</v>
      </c>
      <c r="E17" t="s">
        <v>212</v>
      </c>
      <c r="F17" t="s">
        <v>215</v>
      </c>
    </row>
    <row r="18" spans="1:6" x14ac:dyDescent="0.25">
      <c r="A18">
        <v>15</v>
      </c>
      <c r="B18" t="s">
        <v>217</v>
      </c>
      <c r="C18">
        <v>6450</v>
      </c>
      <c r="D18">
        <v>0</v>
      </c>
      <c r="E18" t="s">
        <v>212</v>
      </c>
      <c r="F18" t="s">
        <v>215</v>
      </c>
    </row>
    <row r="19" spans="1:6" x14ac:dyDescent="0.25">
      <c r="A19">
        <v>16</v>
      </c>
      <c r="B19" t="s">
        <v>217</v>
      </c>
      <c r="C19">
        <v>6450</v>
      </c>
      <c r="D19">
        <v>0</v>
      </c>
      <c r="E19" t="s">
        <v>212</v>
      </c>
      <c r="F19" t="s">
        <v>215</v>
      </c>
    </row>
    <row r="20" spans="1:6" x14ac:dyDescent="0.25">
      <c r="A20">
        <v>17</v>
      </c>
      <c r="B20" t="s">
        <v>217</v>
      </c>
      <c r="C20">
        <v>6450</v>
      </c>
      <c r="D20">
        <v>0</v>
      </c>
      <c r="E20" t="s">
        <v>212</v>
      </c>
      <c r="F20" t="s">
        <v>215</v>
      </c>
    </row>
    <row r="21" spans="1:6" x14ac:dyDescent="0.25">
      <c r="A21">
        <v>18</v>
      </c>
      <c r="B21" t="s">
        <v>217</v>
      </c>
      <c r="C21">
        <v>6450</v>
      </c>
      <c r="D21">
        <v>0</v>
      </c>
      <c r="E21" t="s">
        <v>212</v>
      </c>
      <c r="F21" t="s">
        <v>215</v>
      </c>
    </row>
    <row r="22" spans="1:6" x14ac:dyDescent="0.25">
      <c r="A22">
        <v>19</v>
      </c>
      <c r="B22" t="s">
        <v>217</v>
      </c>
      <c r="C22">
        <v>6450</v>
      </c>
      <c r="D22">
        <v>0</v>
      </c>
      <c r="E22" t="s">
        <v>212</v>
      </c>
      <c r="F22" t="s">
        <v>215</v>
      </c>
    </row>
    <row r="23" spans="1:6" x14ac:dyDescent="0.25">
      <c r="A23">
        <v>20</v>
      </c>
      <c r="B23" t="s">
        <v>217</v>
      </c>
      <c r="C23">
        <v>7282</v>
      </c>
      <c r="D23">
        <v>0</v>
      </c>
      <c r="E23" t="s">
        <v>212</v>
      </c>
      <c r="F23" t="s">
        <v>215</v>
      </c>
    </row>
    <row r="24" spans="1:6" x14ac:dyDescent="0.25">
      <c r="A24">
        <v>21</v>
      </c>
      <c r="B24" t="s">
        <v>217</v>
      </c>
      <c r="C24">
        <v>7282</v>
      </c>
      <c r="D24">
        <v>0</v>
      </c>
      <c r="E24" t="s">
        <v>212</v>
      </c>
      <c r="F24" t="s">
        <v>215</v>
      </c>
    </row>
    <row r="25" spans="1:6" x14ac:dyDescent="0.25">
      <c r="A25">
        <v>22</v>
      </c>
      <c r="B25" t="s">
        <v>217</v>
      </c>
      <c r="C25">
        <v>7282</v>
      </c>
      <c r="D25">
        <v>0</v>
      </c>
      <c r="E25" t="s">
        <v>212</v>
      </c>
      <c r="F25" t="s">
        <v>215</v>
      </c>
    </row>
    <row r="26" spans="1:6" x14ac:dyDescent="0.25">
      <c r="A26">
        <v>23</v>
      </c>
      <c r="B26" t="s">
        <v>217</v>
      </c>
      <c r="C26">
        <v>7282</v>
      </c>
      <c r="D26">
        <v>0</v>
      </c>
      <c r="E26" t="s">
        <v>212</v>
      </c>
      <c r="F26" t="s">
        <v>215</v>
      </c>
    </row>
    <row r="27" spans="1:6" x14ac:dyDescent="0.25">
      <c r="A27">
        <v>24</v>
      </c>
      <c r="B27" t="s">
        <v>217</v>
      </c>
      <c r="C27">
        <v>7282</v>
      </c>
      <c r="D27">
        <v>0</v>
      </c>
      <c r="E27" t="s">
        <v>212</v>
      </c>
      <c r="F27" t="s">
        <v>215</v>
      </c>
    </row>
    <row r="28" spans="1:6" x14ac:dyDescent="0.25">
      <c r="A28">
        <v>25</v>
      </c>
      <c r="B28" t="s">
        <v>217</v>
      </c>
      <c r="C28">
        <v>7282</v>
      </c>
      <c r="D28">
        <v>0</v>
      </c>
      <c r="E28" t="s">
        <v>212</v>
      </c>
      <c r="F28" t="s">
        <v>215</v>
      </c>
    </row>
    <row r="29" spans="1:6" x14ac:dyDescent="0.25">
      <c r="A29">
        <v>26</v>
      </c>
      <c r="B29" t="s">
        <v>217</v>
      </c>
      <c r="C29">
        <v>7282</v>
      </c>
      <c r="D29">
        <v>0</v>
      </c>
      <c r="E29" t="s">
        <v>212</v>
      </c>
      <c r="F29" t="s">
        <v>215</v>
      </c>
    </row>
    <row r="30" spans="1:6" x14ac:dyDescent="0.25">
      <c r="A30">
        <v>27</v>
      </c>
      <c r="B30" t="s">
        <v>217</v>
      </c>
      <c r="C30">
        <v>7282</v>
      </c>
      <c r="D30">
        <v>0</v>
      </c>
      <c r="E30" t="s">
        <v>212</v>
      </c>
      <c r="F30" t="s">
        <v>215</v>
      </c>
    </row>
    <row r="31" spans="1:6" x14ac:dyDescent="0.25">
      <c r="A31">
        <v>28</v>
      </c>
      <c r="B31" t="s">
        <v>217</v>
      </c>
      <c r="C31">
        <v>7282</v>
      </c>
      <c r="D31">
        <v>0</v>
      </c>
      <c r="E31" t="s">
        <v>212</v>
      </c>
      <c r="F31" t="s">
        <v>215</v>
      </c>
    </row>
    <row r="32" spans="1:6" x14ac:dyDescent="0.25">
      <c r="A32">
        <v>29</v>
      </c>
      <c r="B32" t="s">
        <v>217</v>
      </c>
      <c r="C32">
        <v>7282</v>
      </c>
      <c r="D32">
        <v>0</v>
      </c>
      <c r="E32" t="s">
        <v>212</v>
      </c>
      <c r="F32" t="s">
        <v>215</v>
      </c>
    </row>
    <row r="33" spans="1:6" x14ac:dyDescent="0.25">
      <c r="A33">
        <v>30</v>
      </c>
      <c r="B33" t="s">
        <v>217</v>
      </c>
      <c r="C33">
        <v>7282</v>
      </c>
      <c r="D33">
        <v>0</v>
      </c>
      <c r="E33" t="s">
        <v>212</v>
      </c>
      <c r="F33" t="s">
        <v>215</v>
      </c>
    </row>
    <row r="34" spans="1:6" x14ac:dyDescent="0.25">
      <c r="A34">
        <v>31</v>
      </c>
      <c r="B34" t="s">
        <v>217</v>
      </c>
      <c r="C34">
        <v>7282</v>
      </c>
      <c r="D34">
        <v>0</v>
      </c>
      <c r="E34" t="s">
        <v>212</v>
      </c>
      <c r="F34" t="s">
        <v>215</v>
      </c>
    </row>
    <row r="35" spans="1:6" x14ac:dyDescent="0.25">
      <c r="A35">
        <v>32</v>
      </c>
      <c r="B35" t="s">
        <v>217</v>
      </c>
      <c r="C35">
        <v>5522</v>
      </c>
      <c r="D35">
        <v>0</v>
      </c>
      <c r="E35" t="s">
        <v>212</v>
      </c>
      <c r="F35" t="s">
        <v>215</v>
      </c>
    </row>
    <row r="36" spans="1:6" x14ac:dyDescent="0.25">
      <c r="A36">
        <v>33</v>
      </c>
      <c r="B36" t="s">
        <v>217</v>
      </c>
      <c r="C36">
        <v>5522</v>
      </c>
      <c r="D36">
        <v>0</v>
      </c>
      <c r="E36" t="s">
        <v>212</v>
      </c>
      <c r="F36" t="s">
        <v>215</v>
      </c>
    </row>
    <row r="37" spans="1:6" x14ac:dyDescent="0.25">
      <c r="A37">
        <v>34</v>
      </c>
      <c r="B37" t="s">
        <v>217</v>
      </c>
      <c r="C37">
        <v>0</v>
      </c>
      <c r="D37">
        <v>0</v>
      </c>
      <c r="E37" t="s">
        <v>212</v>
      </c>
      <c r="F37" t="s">
        <v>215</v>
      </c>
    </row>
    <row r="38" spans="1:6" x14ac:dyDescent="0.25">
      <c r="A38">
        <v>35</v>
      </c>
      <c r="B38" t="s">
        <v>217</v>
      </c>
      <c r="C38">
        <v>0</v>
      </c>
      <c r="D38">
        <v>0</v>
      </c>
      <c r="E38" t="s">
        <v>212</v>
      </c>
      <c r="F38" t="s">
        <v>215</v>
      </c>
    </row>
    <row r="39" spans="1:6" x14ac:dyDescent="0.25">
      <c r="A39">
        <v>36</v>
      </c>
      <c r="B39" t="s">
        <v>217</v>
      </c>
      <c r="C39">
        <v>7959</v>
      </c>
      <c r="D39">
        <v>0</v>
      </c>
      <c r="E39" t="s">
        <v>212</v>
      </c>
      <c r="F39" t="s">
        <v>215</v>
      </c>
    </row>
    <row r="40" spans="1:6" x14ac:dyDescent="0.25">
      <c r="A40">
        <v>37</v>
      </c>
      <c r="B40" t="s">
        <v>217</v>
      </c>
      <c r="C40">
        <v>10076</v>
      </c>
      <c r="D40">
        <v>0</v>
      </c>
      <c r="E40" t="s">
        <v>212</v>
      </c>
      <c r="F40" t="s">
        <v>215</v>
      </c>
    </row>
    <row r="41" spans="1:6" x14ac:dyDescent="0.25">
      <c r="A41">
        <v>38</v>
      </c>
      <c r="B41" t="s">
        <v>217</v>
      </c>
      <c r="C41">
        <v>7282</v>
      </c>
      <c r="D41">
        <v>0</v>
      </c>
      <c r="E41" t="s">
        <v>212</v>
      </c>
      <c r="F41" t="s">
        <v>215</v>
      </c>
    </row>
    <row r="42" spans="1:6" x14ac:dyDescent="0.25">
      <c r="A42">
        <v>39</v>
      </c>
      <c r="B42" t="s">
        <v>217</v>
      </c>
      <c r="C42">
        <v>6450</v>
      </c>
      <c r="D42">
        <v>0</v>
      </c>
      <c r="E42" t="s">
        <v>212</v>
      </c>
      <c r="F42" t="s">
        <v>215</v>
      </c>
    </row>
    <row r="43" spans="1:6" x14ac:dyDescent="0.25">
      <c r="A43">
        <v>40</v>
      </c>
      <c r="B43" t="s">
        <v>217</v>
      </c>
      <c r="C43">
        <v>0</v>
      </c>
      <c r="D43">
        <v>0</v>
      </c>
      <c r="E43" t="s">
        <v>212</v>
      </c>
      <c r="F43" t="s">
        <v>215</v>
      </c>
    </row>
    <row r="44" spans="1:6" x14ac:dyDescent="0.25">
      <c r="A44">
        <v>41</v>
      </c>
      <c r="B44" t="s">
        <v>217</v>
      </c>
      <c r="C44">
        <v>6450</v>
      </c>
      <c r="D44">
        <v>0</v>
      </c>
      <c r="E44" t="s">
        <v>212</v>
      </c>
      <c r="F44" t="s">
        <v>215</v>
      </c>
    </row>
    <row r="45" spans="1:6" x14ac:dyDescent="0.25">
      <c r="A45">
        <v>42</v>
      </c>
      <c r="B45" t="s">
        <v>217</v>
      </c>
      <c r="C45">
        <v>7282</v>
      </c>
      <c r="D45">
        <v>0</v>
      </c>
      <c r="E45" t="s">
        <v>212</v>
      </c>
      <c r="F45" t="s">
        <v>215</v>
      </c>
    </row>
    <row r="46" spans="1:6" x14ac:dyDescent="0.25">
      <c r="A46">
        <v>43</v>
      </c>
      <c r="B46" t="s">
        <v>217</v>
      </c>
      <c r="C46">
        <v>6450</v>
      </c>
      <c r="D46">
        <v>0</v>
      </c>
      <c r="E46" t="s">
        <v>212</v>
      </c>
      <c r="F46" t="s">
        <v>215</v>
      </c>
    </row>
    <row r="47" spans="1:6" x14ac:dyDescent="0.25">
      <c r="A47">
        <v>44</v>
      </c>
      <c r="B47" t="s">
        <v>217</v>
      </c>
      <c r="C47">
        <v>0</v>
      </c>
      <c r="D47">
        <v>0</v>
      </c>
      <c r="E47" t="s">
        <v>212</v>
      </c>
      <c r="F47" t="s">
        <v>215</v>
      </c>
    </row>
    <row r="48" spans="1:6" x14ac:dyDescent="0.25">
      <c r="A48">
        <v>45</v>
      </c>
      <c r="B48" t="s">
        <v>217</v>
      </c>
      <c r="C48">
        <v>15114</v>
      </c>
      <c r="D48">
        <v>0</v>
      </c>
      <c r="E48" t="s">
        <v>212</v>
      </c>
      <c r="F48" t="s">
        <v>215</v>
      </c>
    </row>
    <row r="49" spans="1:6" x14ac:dyDescent="0.25">
      <c r="A49">
        <v>46</v>
      </c>
      <c r="B49" t="s">
        <v>217</v>
      </c>
      <c r="C49">
        <v>6450</v>
      </c>
      <c r="D49">
        <v>0</v>
      </c>
      <c r="E49" t="s">
        <v>212</v>
      </c>
      <c r="F49" t="s">
        <v>215</v>
      </c>
    </row>
    <row r="50" spans="1:6" x14ac:dyDescent="0.25">
      <c r="A50">
        <v>47</v>
      </c>
      <c r="B50" t="s">
        <v>217</v>
      </c>
      <c r="C50">
        <v>6450</v>
      </c>
      <c r="D50">
        <v>0</v>
      </c>
      <c r="E50" t="s">
        <v>212</v>
      </c>
      <c r="F50" t="s">
        <v>215</v>
      </c>
    </row>
    <row r="51" spans="1:6" x14ac:dyDescent="0.25">
      <c r="A51">
        <v>48</v>
      </c>
      <c r="B51" t="s">
        <v>217</v>
      </c>
      <c r="C51">
        <v>10076</v>
      </c>
      <c r="D51">
        <v>0</v>
      </c>
      <c r="E51" t="s">
        <v>212</v>
      </c>
      <c r="F51" t="s">
        <v>215</v>
      </c>
    </row>
    <row r="52" spans="1:6" x14ac:dyDescent="0.25">
      <c r="A52">
        <v>49</v>
      </c>
      <c r="B52" t="s">
        <v>217</v>
      </c>
      <c r="C52">
        <v>10923</v>
      </c>
      <c r="D52">
        <v>0</v>
      </c>
      <c r="E52" t="s">
        <v>212</v>
      </c>
      <c r="F52" t="s">
        <v>215</v>
      </c>
    </row>
    <row r="53" spans="1:6" x14ac:dyDescent="0.25">
      <c r="A53">
        <v>50</v>
      </c>
      <c r="B53" t="s">
        <v>217</v>
      </c>
      <c r="C53">
        <v>6450</v>
      </c>
      <c r="D53">
        <v>0</v>
      </c>
      <c r="E53" t="s">
        <v>212</v>
      </c>
      <c r="F53" t="s">
        <v>215</v>
      </c>
    </row>
    <row r="54" spans="1:6" x14ac:dyDescent="0.25">
      <c r="A54">
        <v>51</v>
      </c>
      <c r="B54" t="s">
        <v>217</v>
      </c>
      <c r="C54">
        <v>6450</v>
      </c>
      <c r="D54">
        <v>0</v>
      </c>
      <c r="E54" t="s">
        <v>212</v>
      </c>
      <c r="F54" t="s">
        <v>215</v>
      </c>
    </row>
    <row r="55" spans="1:6" x14ac:dyDescent="0.25">
      <c r="A55">
        <v>52</v>
      </c>
      <c r="B55" t="s">
        <v>217</v>
      </c>
      <c r="C55">
        <v>9675</v>
      </c>
      <c r="D55">
        <v>0</v>
      </c>
      <c r="E55" t="s">
        <v>212</v>
      </c>
      <c r="F55" t="s">
        <v>215</v>
      </c>
    </row>
    <row r="56" spans="1:6" x14ac:dyDescent="0.25">
      <c r="A56">
        <v>53</v>
      </c>
      <c r="B56" t="s">
        <v>217</v>
      </c>
      <c r="C56">
        <v>7282</v>
      </c>
      <c r="D56">
        <v>0</v>
      </c>
      <c r="E56" t="s">
        <v>212</v>
      </c>
      <c r="F56" t="s">
        <v>215</v>
      </c>
    </row>
    <row r="57" spans="1:6" x14ac:dyDescent="0.25">
      <c r="A57">
        <v>54</v>
      </c>
      <c r="B57" t="s">
        <v>217</v>
      </c>
      <c r="C57">
        <v>0</v>
      </c>
      <c r="D57">
        <v>0</v>
      </c>
      <c r="E57" t="s">
        <v>212</v>
      </c>
      <c r="F57" t="s">
        <v>215</v>
      </c>
    </row>
    <row r="58" spans="1:6" x14ac:dyDescent="0.25">
      <c r="A58">
        <v>55</v>
      </c>
      <c r="B58" t="s">
        <v>217</v>
      </c>
      <c r="C58">
        <v>0</v>
      </c>
      <c r="D58">
        <v>0</v>
      </c>
      <c r="E58" t="s">
        <v>212</v>
      </c>
      <c r="F58" t="s">
        <v>215</v>
      </c>
    </row>
    <row r="59" spans="1:6" x14ac:dyDescent="0.25">
      <c r="A59">
        <v>56</v>
      </c>
      <c r="B59" t="s">
        <v>217</v>
      </c>
      <c r="C59">
        <v>7282</v>
      </c>
      <c r="D59">
        <v>0</v>
      </c>
      <c r="E59" t="s">
        <v>212</v>
      </c>
      <c r="F59" t="s">
        <v>215</v>
      </c>
    </row>
    <row r="60" spans="1:6" x14ac:dyDescent="0.25">
      <c r="A60">
        <v>57</v>
      </c>
      <c r="B60" t="s">
        <v>217</v>
      </c>
      <c r="C60">
        <v>6450</v>
      </c>
      <c r="D60">
        <v>0</v>
      </c>
      <c r="E60" t="s">
        <v>212</v>
      </c>
      <c r="F60" t="s">
        <v>215</v>
      </c>
    </row>
    <row r="61" spans="1:6" x14ac:dyDescent="0.25">
      <c r="A61">
        <v>58</v>
      </c>
      <c r="B61" t="s">
        <v>217</v>
      </c>
      <c r="C61">
        <v>0</v>
      </c>
      <c r="D61">
        <v>0</v>
      </c>
      <c r="E61" t="s">
        <v>212</v>
      </c>
      <c r="F61"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218</v>
      </c>
      <c r="C36">
        <v>0</v>
      </c>
      <c r="D36">
        <v>0</v>
      </c>
      <c r="E36" t="s">
        <v>212</v>
      </c>
      <c r="F36" t="s">
        <v>215</v>
      </c>
    </row>
    <row r="37" spans="1:6" x14ac:dyDescent="0.25">
      <c r="A37">
        <v>34</v>
      </c>
      <c r="B37" t="s">
        <v>218</v>
      </c>
      <c r="C37">
        <v>0</v>
      </c>
      <c r="D37">
        <v>0</v>
      </c>
      <c r="E37" t="s">
        <v>212</v>
      </c>
      <c r="F37" t="s">
        <v>215</v>
      </c>
    </row>
    <row r="38" spans="1:6" x14ac:dyDescent="0.25">
      <c r="A38">
        <v>35</v>
      </c>
      <c r="B38" t="s">
        <v>218</v>
      </c>
      <c r="C38">
        <v>0</v>
      </c>
      <c r="D38">
        <v>0</v>
      </c>
      <c r="E38" t="s">
        <v>212</v>
      </c>
      <c r="F38" t="s">
        <v>215</v>
      </c>
    </row>
    <row r="39" spans="1:6" x14ac:dyDescent="0.25">
      <c r="A39">
        <v>36</v>
      </c>
      <c r="B39" t="s">
        <v>218</v>
      </c>
      <c r="C39">
        <v>0</v>
      </c>
      <c r="D39">
        <v>0</v>
      </c>
      <c r="E39" t="s">
        <v>212</v>
      </c>
      <c r="F39" t="s">
        <v>215</v>
      </c>
    </row>
    <row r="40" spans="1:6" x14ac:dyDescent="0.25">
      <c r="A40">
        <v>37</v>
      </c>
      <c r="B40" t="s">
        <v>218</v>
      </c>
      <c r="C40">
        <v>0</v>
      </c>
      <c r="D40">
        <v>0</v>
      </c>
      <c r="E40" t="s">
        <v>212</v>
      </c>
      <c r="F40" t="s">
        <v>215</v>
      </c>
    </row>
    <row r="41" spans="1:6" x14ac:dyDescent="0.25">
      <c r="A41">
        <v>38</v>
      </c>
      <c r="B41" t="s">
        <v>218</v>
      </c>
      <c r="C41">
        <v>0</v>
      </c>
      <c r="D41">
        <v>0</v>
      </c>
      <c r="E41" t="s">
        <v>212</v>
      </c>
      <c r="F41" t="s">
        <v>215</v>
      </c>
    </row>
    <row r="42" spans="1:6" x14ac:dyDescent="0.25">
      <c r="A42">
        <v>39</v>
      </c>
      <c r="B42" t="s">
        <v>218</v>
      </c>
      <c r="C42">
        <v>0</v>
      </c>
      <c r="D42">
        <v>0</v>
      </c>
      <c r="E42" t="s">
        <v>212</v>
      </c>
      <c r="F42" t="s">
        <v>215</v>
      </c>
    </row>
    <row r="43" spans="1:6" x14ac:dyDescent="0.25">
      <c r="A43">
        <v>40</v>
      </c>
      <c r="B43" t="s">
        <v>218</v>
      </c>
      <c r="C43">
        <v>0</v>
      </c>
      <c r="D43">
        <v>0</v>
      </c>
      <c r="E43" t="s">
        <v>212</v>
      </c>
      <c r="F43" t="s">
        <v>215</v>
      </c>
    </row>
    <row r="44" spans="1:6" x14ac:dyDescent="0.25">
      <c r="A44">
        <v>41</v>
      </c>
      <c r="B44" t="s">
        <v>218</v>
      </c>
      <c r="C44">
        <v>0</v>
      </c>
      <c r="D44">
        <v>0</v>
      </c>
      <c r="E44" t="s">
        <v>212</v>
      </c>
      <c r="F44" t="s">
        <v>215</v>
      </c>
    </row>
    <row r="45" spans="1:6" x14ac:dyDescent="0.25">
      <c r="A45">
        <v>42</v>
      </c>
      <c r="B45" t="s">
        <v>218</v>
      </c>
      <c r="C45">
        <v>0</v>
      </c>
      <c r="D45">
        <v>0</v>
      </c>
      <c r="E45" t="s">
        <v>212</v>
      </c>
      <c r="F45" t="s">
        <v>215</v>
      </c>
    </row>
    <row r="46" spans="1:6" x14ac:dyDescent="0.25">
      <c r="A46">
        <v>43</v>
      </c>
      <c r="B46" t="s">
        <v>218</v>
      </c>
      <c r="C46">
        <v>0</v>
      </c>
      <c r="D46">
        <v>0</v>
      </c>
      <c r="E46" t="s">
        <v>212</v>
      </c>
      <c r="F46" t="s">
        <v>215</v>
      </c>
    </row>
    <row r="47" spans="1:6" x14ac:dyDescent="0.25">
      <c r="A47">
        <v>44</v>
      </c>
      <c r="B47" t="s">
        <v>218</v>
      </c>
      <c r="C47">
        <v>0</v>
      </c>
      <c r="D47">
        <v>0</v>
      </c>
      <c r="E47" t="s">
        <v>212</v>
      </c>
      <c r="F47" t="s">
        <v>215</v>
      </c>
    </row>
    <row r="48" spans="1:6" x14ac:dyDescent="0.25">
      <c r="A48">
        <v>45</v>
      </c>
      <c r="B48" t="s">
        <v>218</v>
      </c>
      <c r="C48">
        <v>0</v>
      </c>
      <c r="D48">
        <v>0</v>
      </c>
      <c r="E48" t="s">
        <v>212</v>
      </c>
      <c r="F48" t="s">
        <v>215</v>
      </c>
    </row>
    <row r="49" spans="1:6" x14ac:dyDescent="0.25">
      <c r="A49">
        <v>46</v>
      </c>
      <c r="B49" t="s">
        <v>218</v>
      </c>
      <c r="C49">
        <v>0</v>
      </c>
      <c r="D49">
        <v>0</v>
      </c>
      <c r="E49" t="s">
        <v>212</v>
      </c>
      <c r="F49" t="s">
        <v>215</v>
      </c>
    </row>
    <row r="50" spans="1:6" x14ac:dyDescent="0.25">
      <c r="A50">
        <v>47</v>
      </c>
      <c r="B50" t="s">
        <v>218</v>
      </c>
      <c r="C50">
        <v>0</v>
      </c>
      <c r="D50">
        <v>0</v>
      </c>
      <c r="E50" t="s">
        <v>212</v>
      </c>
      <c r="F50" t="s">
        <v>215</v>
      </c>
    </row>
    <row r="51" spans="1:6" x14ac:dyDescent="0.25">
      <c r="A51">
        <v>48</v>
      </c>
      <c r="B51" t="s">
        <v>218</v>
      </c>
      <c r="C51">
        <v>0</v>
      </c>
      <c r="D51">
        <v>0</v>
      </c>
      <c r="E51" t="s">
        <v>212</v>
      </c>
      <c r="F51" t="s">
        <v>215</v>
      </c>
    </row>
    <row r="52" spans="1:6" x14ac:dyDescent="0.25">
      <c r="A52">
        <v>49</v>
      </c>
      <c r="B52" t="s">
        <v>218</v>
      </c>
      <c r="C52">
        <v>0</v>
      </c>
      <c r="D52">
        <v>0</v>
      </c>
      <c r="E52" t="s">
        <v>212</v>
      </c>
      <c r="F52" t="s">
        <v>215</v>
      </c>
    </row>
    <row r="53" spans="1:6" x14ac:dyDescent="0.25">
      <c r="A53">
        <v>50</v>
      </c>
      <c r="B53" t="s">
        <v>218</v>
      </c>
      <c r="C53">
        <v>0</v>
      </c>
      <c r="D53">
        <v>0</v>
      </c>
      <c r="E53" t="s">
        <v>212</v>
      </c>
      <c r="F53" t="s">
        <v>215</v>
      </c>
    </row>
    <row r="54" spans="1:6" x14ac:dyDescent="0.25">
      <c r="A54">
        <v>51</v>
      </c>
      <c r="B54" t="s">
        <v>218</v>
      </c>
      <c r="C54">
        <v>0</v>
      </c>
      <c r="D54">
        <v>0</v>
      </c>
      <c r="E54" t="s">
        <v>212</v>
      </c>
      <c r="F54" t="s">
        <v>215</v>
      </c>
    </row>
    <row r="55" spans="1:6" x14ac:dyDescent="0.25">
      <c r="A55">
        <v>52</v>
      </c>
      <c r="B55" t="s">
        <v>218</v>
      </c>
      <c r="C55">
        <v>0</v>
      </c>
      <c r="D55">
        <v>0</v>
      </c>
      <c r="E55" t="s">
        <v>212</v>
      </c>
      <c r="F55" t="s">
        <v>215</v>
      </c>
    </row>
    <row r="56" spans="1:6" x14ac:dyDescent="0.25">
      <c r="A56">
        <v>53</v>
      </c>
      <c r="B56" t="s">
        <v>218</v>
      </c>
      <c r="C56">
        <v>0</v>
      </c>
      <c r="D56">
        <v>0</v>
      </c>
      <c r="E56" t="s">
        <v>212</v>
      </c>
      <c r="F56" t="s">
        <v>215</v>
      </c>
    </row>
    <row r="57" spans="1:6" x14ac:dyDescent="0.25">
      <c r="A57">
        <v>54</v>
      </c>
      <c r="B57" t="s">
        <v>218</v>
      </c>
      <c r="C57">
        <v>0</v>
      </c>
      <c r="D57">
        <v>0</v>
      </c>
      <c r="E57" t="s">
        <v>212</v>
      </c>
      <c r="F57" t="s">
        <v>215</v>
      </c>
    </row>
    <row r="58" spans="1:6" x14ac:dyDescent="0.25">
      <c r="A58">
        <v>55</v>
      </c>
      <c r="B58" t="s">
        <v>218</v>
      </c>
      <c r="C58">
        <v>0</v>
      </c>
      <c r="D58">
        <v>0</v>
      </c>
      <c r="E58" t="s">
        <v>212</v>
      </c>
      <c r="F58" t="s">
        <v>215</v>
      </c>
    </row>
    <row r="59" spans="1:6" x14ac:dyDescent="0.25">
      <c r="A59">
        <v>56</v>
      </c>
      <c r="B59" t="s">
        <v>218</v>
      </c>
      <c r="C59">
        <v>0</v>
      </c>
      <c r="D59">
        <v>0</v>
      </c>
      <c r="E59" t="s">
        <v>212</v>
      </c>
      <c r="F59" t="s">
        <v>215</v>
      </c>
    </row>
    <row r="60" spans="1:6" x14ac:dyDescent="0.25">
      <c r="A60">
        <v>57</v>
      </c>
      <c r="B60" t="s">
        <v>218</v>
      </c>
      <c r="C60">
        <v>0</v>
      </c>
      <c r="D60">
        <v>0</v>
      </c>
      <c r="E60" t="s">
        <v>212</v>
      </c>
      <c r="F60" t="s">
        <v>215</v>
      </c>
    </row>
    <row r="61" spans="1:6" x14ac:dyDescent="0.25">
      <c r="A61">
        <v>58</v>
      </c>
      <c r="B61" t="s">
        <v>218</v>
      </c>
      <c r="C61">
        <v>0</v>
      </c>
      <c r="D61">
        <v>0</v>
      </c>
      <c r="E61" t="s">
        <v>212</v>
      </c>
      <c r="F61"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26740.18</v>
      </c>
      <c r="D4">
        <v>0</v>
      </c>
      <c r="E4" t="s">
        <v>212</v>
      </c>
      <c r="F4" t="s">
        <v>215</v>
      </c>
    </row>
    <row r="5" spans="1:6" x14ac:dyDescent="0.25">
      <c r="A5">
        <v>2</v>
      </c>
      <c r="B5" t="s">
        <v>219</v>
      </c>
      <c r="C5">
        <v>0</v>
      </c>
      <c r="D5">
        <v>0</v>
      </c>
      <c r="E5" t="s">
        <v>212</v>
      </c>
      <c r="F5" t="s">
        <v>215</v>
      </c>
    </row>
    <row r="6" spans="1:6" x14ac:dyDescent="0.25">
      <c r="A6">
        <v>3</v>
      </c>
      <c r="B6" t="s">
        <v>219</v>
      </c>
      <c r="C6">
        <v>32896</v>
      </c>
      <c r="D6">
        <v>0</v>
      </c>
      <c r="E6" t="s">
        <v>212</v>
      </c>
      <c r="F6" t="s">
        <v>215</v>
      </c>
    </row>
    <row r="7" spans="1:6" x14ac:dyDescent="0.25">
      <c r="A7">
        <v>4</v>
      </c>
      <c r="B7" t="s">
        <v>219</v>
      </c>
      <c r="C7">
        <v>30504.010000000002</v>
      </c>
      <c r="D7">
        <v>0</v>
      </c>
      <c r="E7" t="s">
        <v>212</v>
      </c>
      <c r="F7" t="s">
        <v>215</v>
      </c>
    </row>
    <row r="8" spans="1:6" x14ac:dyDescent="0.25">
      <c r="A8">
        <v>5</v>
      </c>
      <c r="B8" t="s">
        <v>219</v>
      </c>
      <c r="C8">
        <v>32896</v>
      </c>
      <c r="D8">
        <v>0</v>
      </c>
      <c r="E8" t="s">
        <v>212</v>
      </c>
      <c r="F8" t="s">
        <v>215</v>
      </c>
    </row>
    <row r="9" spans="1:6" x14ac:dyDescent="0.25">
      <c r="A9">
        <v>6</v>
      </c>
      <c r="B9" t="s">
        <v>219</v>
      </c>
      <c r="C9">
        <v>32896</v>
      </c>
      <c r="D9">
        <v>0</v>
      </c>
      <c r="E9" t="s">
        <v>212</v>
      </c>
      <c r="F9" t="s">
        <v>215</v>
      </c>
    </row>
    <row r="10" spans="1:6" x14ac:dyDescent="0.25">
      <c r="A10">
        <v>7</v>
      </c>
      <c r="B10" t="s">
        <v>219</v>
      </c>
      <c r="C10">
        <v>32896</v>
      </c>
      <c r="D10">
        <v>0</v>
      </c>
      <c r="E10" t="s">
        <v>212</v>
      </c>
      <c r="F10" t="s">
        <v>215</v>
      </c>
    </row>
    <row r="11" spans="1:6" x14ac:dyDescent="0.25">
      <c r="A11">
        <v>8</v>
      </c>
      <c r="B11" t="s">
        <v>219</v>
      </c>
      <c r="C11">
        <v>32896</v>
      </c>
      <c r="D11">
        <v>0</v>
      </c>
      <c r="E11" t="s">
        <v>212</v>
      </c>
      <c r="F11" t="s">
        <v>215</v>
      </c>
    </row>
    <row r="12" spans="1:6" x14ac:dyDescent="0.25">
      <c r="A12">
        <v>9</v>
      </c>
      <c r="B12" t="s">
        <v>219</v>
      </c>
      <c r="C12">
        <v>32896</v>
      </c>
      <c r="D12">
        <v>0</v>
      </c>
      <c r="E12" t="s">
        <v>212</v>
      </c>
      <c r="F12" t="s">
        <v>215</v>
      </c>
    </row>
    <row r="13" spans="1:6" x14ac:dyDescent="0.25">
      <c r="A13">
        <v>10</v>
      </c>
      <c r="B13" t="s">
        <v>219</v>
      </c>
      <c r="C13">
        <v>32896</v>
      </c>
      <c r="D13">
        <v>0</v>
      </c>
      <c r="E13" t="s">
        <v>212</v>
      </c>
      <c r="F13" t="s">
        <v>215</v>
      </c>
    </row>
    <row r="14" spans="1:6" x14ac:dyDescent="0.25">
      <c r="A14">
        <v>11</v>
      </c>
      <c r="B14" t="s">
        <v>219</v>
      </c>
      <c r="C14">
        <v>32896</v>
      </c>
      <c r="D14">
        <v>0</v>
      </c>
      <c r="E14" t="s">
        <v>212</v>
      </c>
      <c r="F14" t="s">
        <v>215</v>
      </c>
    </row>
    <row r="15" spans="1:6" x14ac:dyDescent="0.25">
      <c r="A15">
        <v>12</v>
      </c>
      <c r="B15" t="s">
        <v>219</v>
      </c>
      <c r="C15">
        <v>32896</v>
      </c>
      <c r="D15">
        <v>0</v>
      </c>
      <c r="E15" t="s">
        <v>212</v>
      </c>
      <c r="F15" t="s">
        <v>215</v>
      </c>
    </row>
    <row r="16" spans="1:6" x14ac:dyDescent="0.25">
      <c r="A16">
        <v>13</v>
      </c>
      <c r="B16" t="s">
        <v>219</v>
      </c>
      <c r="C16">
        <v>0</v>
      </c>
      <c r="D16">
        <v>0</v>
      </c>
      <c r="E16" t="s">
        <v>212</v>
      </c>
      <c r="F16" t="s">
        <v>215</v>
      </c>
    </row>
    <row r="17" spans="1:6" x14ac:dyDescent="0.25">
      <c r="A17">
        <v>14</v>
      </c>
      <c r="B17" t="s">
        <v>219</v>
      </c>
      <c r="C17">
        <v>32896</v>
      </c>
      <c r="D17">
        <v>0</v>
      </c>
      <c r="E17" t="s">
        <v>212</v>
      </c>
      <c r="F17" t="s">
        <v>215</v>
      </c>
    </row>
    <row r="18" spans="1:6" x14ac:dyDescent="0.25">
      <c r="A18">
        <v>15</v>
      </c>
      <c r="B18" t="s">
        <v>219</v>
      </c>
      <c r="C18">
        <v>32896</v>
      </c>
      <c r="D18">
        <v>0</v>
      </c>
      <c r="E18" t="s">
        <v>212</v>
      </c>
      <c r="F18" t="s">
        <v>215</v>
      </c>
    </row>
    <row r="19" spans="1:6" x14ac:dyDescent="0.25">
      <c r="A19">
        <v>16</v>
      </c>
      <c r="B19" t="s">
        <v>219</v>
      </c>
      <c r="C19">
        <v>32896</v>
      </c>
      <c r="D19">
        <v>0</v>
      </c>
      <c r="E19" t="s">
        <v>212</v>
      </c>
      <c r="F19" t="s">
        <v>215</v>
      </c>
    </row>
    <row r="20" spans="1:6" x14ac:dyDescent="0.25">
      <c r="A20">
        <v>17</v>
      </c>
      <c r="B20" t="s">
        <v>219</v>
      </c>
      <c r="C20">
        <v>32896</v>
      </c>
      <c r="D20">
        <v>0</v>
      </c>
      <c r="E20" t="s">
        <v>212</v>
      </c>
      <c r="F20" t="s">
        <v>215</v>
      </c>
    </row>
    <row r="21" spans="1:6" x14ac:dyDescent="0.25">
      <c r="A21">
        <v>18</v>
      </c>
      <c r="B21" t="s">
        <v>219</v>
      </c>
      <c r="C21">
        <v>32896</v>
      </c>
      <c r="D21">
        <v>0</v>
      </c>
      <c r="E21" t="s">
        <v>212</v>
      </c>
      <c r="F21" t="s">
        <v>215</v>
      </c>
    </row>
    <row r="22" spans="1:6" x14ac:dyDescent="0.25">
      <c r="A22">
        <v>19</v>
      </c>
      <c r="B22" t="s">
        <v>219</v>
      </c>
      <c r="C22">
        <v>32896</v>
      </c>
      <c r="D22">
        <v>0</v>
      </c>
      <c r="E22" t="s">
        <v>212</v>
      </c>
      <c r="F22" t="s">
        <v>215</v>
      </c>
    </row>
    <row r="23" spans="1:6" x14ac:dyDescent="0.25">
      <c r="A23">
        <v>20</v>
      </c>
      <c r="B23" t="s">
        <v>219</v>
      </c>
      <c r="C23">
        <v>46997.33</v>
      </c>
      <c r="D23">
        <v>0</v>
      </c>
      <c r="E23" t="s">
        <v>212</v>
      </c>
      <c r="F23" t="s">
        <v>215</v>
      </c>
    </row>
    <row r="24" spans="1:6" x14ac:dyDescent="0.25">
      <c r="A24">
        <v>21</v>
      </c>
      <c r="B24" t="s">
        <v>219</v>
      </c>
      <c r="C24">
        <v>46997.33</v>
      </c>
      <c r="D24">
        <v>0</v>
      </c>
      <c r="E24" t="s">
        <v>212</v>
      </c>
      <c r="F24" t="s">
        <v>215</v>
      </c>
    </row>
    <row r="25" spans="1:6" x14ac:dyDescent="0.25">
      <c r="A25">
        <v>22</v>
      </c>
      <c r="B25" t="s">
        <v>219</v>
      </c>
      <c r="C25">
        <v>46997.33</v>
      </c>
      <c r="D25">
        <v>0</v>
      </c>
      <c r="E25" t="s">
        <v>212</v>
      </c>
      <c r="F25" t="s">
        <v>215</v>
      </c>
    </row>
    <row r="26" spans="1:6" x14ac:dyDescent="0.25">
      <c r="A26">
        <v>23</v>
      </c>
      <c r="B26" t="s">
        <v>219</v>
      </c>
      <c r="C26">
        <v>46997.33</v>
      </c>
      <c r="D26">
        <v>0</v>
      </c>
      <c r="E26" t="s">
        <v>212</v>
      </c>
      <c r="F26" t="s">
        <v>215</v>
      </c>
    </row>
    <row r="27" spans="1:6" x14ac:dyDescent="0.25">
      <c r="A27">
        <v>24</v>
      </c>
      <c r="B27" t="s">
        <v>219</v>
      </c>
      <c r="C27">
        <v>46997.33</v>
      </c>
      <c r="D27">
        <v>0</v>
      </c>
      <c r="E27" t="s">
        <v>212</v>
      </c>
      <c r="F27" t="s">
        <v>215</v>
      </c>
    </row>
    <row r="28" spans="1:6" x14ac:dyDescent="0.25">
      <c r="A28">
        <v>25</v>
      </c>
      <c r="B28" t="s">
        <v>219</v>
      </c>
      <c r="C28">
        <v>46997.33</v>
      </c>
      <c r="D28">
        <v>0</v>
      </c>
      <c r="E28" t="s">
        <v>212</v>
      </c>
      <c r="F28" t="s">
        <v>215</v>
      </c>
    </row>
    <row r="29" spans="1:6" x14ac:dyDescent="0.25">
      <c r="A29">
        <v>26</v>
      </c>
      <c r="B29" t="s">
        <v>219</v>
      </c>
      <c r="C29">
        <v>19683.41</v>
      </c>
      <c r="D29">
        <v>0</v>
      </c>
      <c r="E29" t="s">
        <v>212</v>
      </c>
      <c r="F29" t="s">
        <v>215</v>
      </c>
    </row>
    <row r="30" spans="1:6" x14ac:dyDescent="0.25">
      <c r="A30">
        <v>27</v>
      </c>
      <c r="B30" t="s">
        <v>219</v>
      </c>
      <c r="C30">
        <v>46997.33</v>
      </c>
      <c r="D30">
        <v>0</v>
      </c>
      <c r="E30" t="s">
        <v>212</v>
      </c>
      <c r="F30" t="s">
        <v>215</v>
      </c>
    </row>
    <row r="31" spans="1:6" x14ac:dyDescent="0.25">
      <c r="A31">
        <v>28</v>
      </c>
      <c r="B31" t="s">
        <v>219</v>
      </c>
      <c r="C31">
        <v>46997.33</v>
      </c>
      <c r="D31">
        <v>0</v>
      </c>
      <c r="E31" t="s">
        <v>212</v>
      </c>
      <c r="F31" t="s">
        <v>215</v>
      </c>
    </row>
    <row r="32" spans="1:6" x14ac:dyDescent="0.25">
      <c r="A32">
        <v>29</v>
      </c>
      <c r="B32" t="s">
        <v>219</v>
      </c>
      <c r="C32">
        <v>46997.33</v>
      </c>
      <c r="D32">
        <v>0</v>
      </c>
      <c r="E32" t="s">
        <v>212</v>
      </c>
      <c r="F32" t="s">
        <v>215</v>
      </c>
    </row>
    <row r="33" spans="1:6" x14ac:dyDescent="0.25">
      <c r="A33">
        <v>30</v>
      </c>
      <c r="B33" t="s">
        <v>219</v>
      </c>
      <c r="C33">
        <v>46997.33</v>
      </c>
      <c r="D33">
        <v>0</v>
      </c>
      <c r="E33" t="s">
        <v>212</v>
      </c>
      <c r="F33" t="s">
        <v>215</v>
      </c>
    </row>
    <row r="34" spans="1:6" x14ac:dyDescent="0.25">
      <c r="A34">
        <v>31</v>
      </c>
      <c r="B34" t="s">
        <v>219</v>
      </c>
      <c r="C34">
        <v>46997.33</v>
      </c>
      <c r="D34">
        <v>0</v>
      </c>
      <c r="E34" t="s">
        <v>212</v>
      </c>
      <c r="F34" t="s">
        <v>215</v>
      </c>
    </row>
    <row r="35" spans="1:6" x14ac:dyDescent="0.25">
      <c r="A35">
        <v>32</v>
      </c>
      <c r="B35" t="s">
        <v>219</v>
      </c>
      <c r="C35">
        <v>19146.669999999998</v>
      </c>
      <c r="D35">
        <v>0</v>
      </c>
      <c r="E35" t="s">
        <v>212</v>
      </c>
      <c r="F35" t="s">
        <v>215</v>
      </c>
    </row>
    <row r="36" spans="1:6" x14ac:dyDescent="0.25">
      <c r="A36">
        <v>33</v>
      </c>
      <c r="B36" t="s">
        <v>219</v>
      </c>
      <c r="C36">
        <v>19146.669999999998</v>
      </c>
      <c r="D36">
        <v>0</v>
      </c>
      <c r="E36" t="s">
        <v>212</v>
      </c>
      <c r="F36" t="s">
        <v>215</v>
      </c>
    </row>
    <row r="37" spans="1:6" x14ac:dyDescent="0.25">
      <c r="A37">
        <v>34</v>
      </c>
      <c r="B37" t="s">
        <v>219</v>
      </c>
      <c r="C37">
        <v>0</v>
      </c>
      <c r="D37">
        <v>0</v>
      </c>
      <c r="E37" t="s">
        <v>212</v>
      </c>
      <c r="F37" t="s">
        <v>215</v>
      </c>
    </row>
    <row r="38" spans="1:6" x14ac:dyDescent="0.25">
      <c r="A38">
        <v>35</v>
      </c>
      <c r="B38" t="s">
        <v>219</v>
      </c>
      <c r="C38">
        <v>0</v>
      </c>
      <c r="D38">
        <v>0</v>
      </c>
      <c r="E38" t="s">
        <v>212</v>
      </c>
      <c r="F38" t="s">
        <v>215</v>
      </c>
    </row>
    <row r="39" spans="1:6" x14ac:dyDescent="0.25">
      <c r="A39">
        <v>36</v>
      </c>
      <c r="B39" t="s">
        <v>219</v>
      </c>
      <c r="C39">
        <v>54251.369999999995</v>
      </c>
      <c r="D39">
        <v>0</v>
      </c>
      <c r="E39" t="s">
        <v>212</v>
      </c>
      <c r="F39" t="s">
        <v>215</v>
      </c>
    </row>
    <row r="40" spans="1:6" x14ac:dyDescent="0.25">
      <c r="A40">
        <v>37</v>
      </c>
      <c r="B40" t="s">
        <v>219</v>
      </c>
      <c r="C40">
        <v>13263.779999999999</v>
      </c>
      <c r="D40">
        <v>0</v>
      </c>
      <c r="E40" t="s">
        <v>212</v>
      </c>
      <c r="F40" t="s">
        <v>215</v>
      </c>
    </row>
    <row r="41" spans="1:6" x14ac:dyDescent="0.25">
      <c r="A41">
        <v>38</v>
      </c>
      <c r="B41" t="s">
        <v>219</v>
      </c>
      <c r="C41">
        <v>5906.77</v>
      </c>
      <c r="D41">
        <v>0</v>
      </c>
      <c r="E41" t="s">
        <v>212</v>
      </c>
      <c r="F41" t="s">
        <v>215</v>
      </c>
    </row>
    <row r="42" spans="1:6" x14ac:dyDescent="0.25">
      <c r="A42">
        <v>39</v>
      </c>
      <c r="B42" t="s">
        <v>219</v>
      </c>
      <c r="C42">
        <v>32896</v>
      </c>
      <c r="D42">
        <v>0</v>
      </c>
      <c r="E42" t="s">
        <v>212</v>
      </c>
      <c r="F42" t="s">
        <v>215</v>
      </c>
    </row>
    <row r="43" spans="1:6" x14ac:dyDescent="0.25">
      <c r="A43">
        <v>40</v>
      </c>
      <c r="B43" t="s">
        <v>219</v>
      </c>
      <c r="C43">
        <v>0</v>
      </c>
      <c r="D43">
        <v>0</v>
      </c>
      <c r="E43" t="s">
        <v>212</v>
      </c>
      <c r="F43" t="s">
        <v>215</v>
      </c>
    </row>
    <row r="44" spans="1:6" x14ac:dyDescent="0.25">
      <c r="A44">
        <v>41</v>
      </c>
      <c r="B44" t="s">
        <v>219</v>
      </c>
      <c r="C44">
        <v>32896</v>
      </c>
      <c r="D44">
        <v>0</v>
      </c>
      <c r="E44" t="s">
        <v>212</v>
      </c>
      <c r="F44" t="s">
        <v>215</v>
      </c>
    </row>
    <row r="45" spans="1:6" x14ac:dyDescent="0.25">
      <c r="A45">
        <v>42</v>
      </c>
      <c r="B45" t="s">
        <v>219</v>
      </c>
      <c r="C45">
        <v>5906.77</v>
      </c>
      <c r="D45">
        <v>0</v>
      </c>
      <c r="E45" t="s">
        <v>212</v>
      </c>
      <c r="F45" t="s">
        <v>215</v>
      </c>
    </row>
    <row r="46" spans="1:6" x14ac:dyDescent="0.25">
      <c r="A46">
        <v>43</v>
      </c>
      <c r="B46" t="s">
        <v>219</v>
      </c>
      <c r="C46">
        <v>32896</v>
      </c>
      <c r="D46">
        <v>0</v>
      </c>
      <c r="E46" t="s">
        <v>212</v>
      </c>
      <c r="F46" t="s">
        <v>215</v>
      </c>
    </row>
    <row r="47" spans="1:6" x14ac:dyDescent="0.25">
      <c r="A47">
        <v>44</v>
      </c>
      <c r="B47" t="s">
        <v>219</v>
      </c>
      <c r="C47">
        <v>0</v>
      </c>
      <c r="D47">
        <v>0</v>
      </c>
      <c r="E47" t="s">
        <v>212</v>
      </c>
      <c r="F47" t="s">
        <v>215</v>
      </c>
    </row>
    <row r="48" spans="1:6" x14ac:dyDescent="0.25">
      <c r="A48">
        <v>45</v>
      </c>
      <c r="B48" t="s">
        <v>219</v>
      </c>
      <c r="C48">
        <v>0</v>
      </c>
      <c r="D48">
        <v>0</v>
      </c>
      <c r="E48" t="s">
        <v>212</v>
      </c>
      <c r="F48" t="s">
        <v>215</v>
      </c>
    </row>
    <row r="49" spans="1:6" x14ac:dyDescent="0.25">
      <c r="A49">
        <v>46</v>
      </c>
      <c r="B49" t="s">
        <v>219</v>
      </c>
      <c r="C49">
        <v>27584.03</v>
      </c>
      <c r="D49">
        <v>0</v>
      </c>
      <c r="E49" t="s">
        <v>212</v>
      </c>
      <c r="F49" t="s">
        <v>215</v>
      </c>
    </row>
    <row r="50" spans="1:6" x14ac:dyDescent="0.25">
      <c r="A50">
        <v>47</v>
      </c>
      <c r="B50" t="s">
        <v>219</v>
      </c>
      <c r="C50">
        <v>32896</v>
      </c>
      <c r="D50">
        <v>0</v>
      </c>
      <c r="E50" t="s">
        <v>212</v>
      </c>
      <c r="F50" t="s">
        <v>215</v>
      </c>
    </row>
    <row r="51" spans="1:6" x14ac:dyDescent="0.25">
      <c r="A51">
        <v>48</v>
      </c>
      <c r="B51" t="s">
        <v>219</v>
      </c>
      <c r="C51">
        <v>13263.779999999999</v>
      </c>
      <c r="D51">
        <v>0</v>
      </c>
      <c r="E51" t="s">
        <v>212</v>
      </c>
      <c r="F51" t="s">
        <v>215</v>
      </c>
    </row>
    <row r="52" spans="1:6" x14ac:dyDescent="0.25">
      <c r="A52">
        <v>49</v>
      </c>
      <c r="B52" t="s">
        <v>219</v>
      </c>
      <c r="C52">
        <v>0</v>
      </c>
      <c r="D52">
        <v>0</v>
      </c>
      <c r="E52" t="s">
        <v>212</v>
      </c>
      <c r="F52" t="s">
        <v>215</v>
      </c>
    </row>
    <row r="53" spans="1:6" x14ac:dyDescent="0.25">
      <c r="A53">
        <v>50</v>
      </c>
      <c r="B53" t="s">
        <v>219</v>
      </c>
      <c r="C53">
        <v>18916.010000000002</v>
      </c>
      <c r="D53">
        <v>0</v>
      </c>
      <c r="E53" t="s">
        <v>212</v>
      </c>
      <c r="F53" t="s">
        <v>215</v>
      </c>
    </row>
    <row r="54" spans="1:6" x14ac:dyDescent="0.25">
      <c r="A54">
        <v>51</v>
      </c>
      <c r="B54" t="s">
        <v>219</v>
      </c>
      <c r="C54">
        <v>32896</v>
      </c>
      <c r="D54">
        <v>0</v>
      </c>
      <c r="E54" t="s">
        <v>212</v>
      </c>
      <c r="F54" t="s">
        <v>215</v>
      </c>
    </row>
    <row r="55" spans="1:6" x14ac:dyDescent="0.25">
      <c r="A55">
        <v>52</v>
      </c>
      <c r="B55" t="s">
        <v>219</v>
      </c>
      <c r="C55">
        <v>0</v>
      </c>
      <c r="D55">
        <v>0</v>
      </c>
      <c r="E55" t="s">
        <v>212</v>
      </c>
      <c r="F55" t="s">
        <v>215</v>
      </c>
    </row>
    <row r="56" spans="1:6" x14ac:dyDescent="0.25">
      <c r="A56">
        <v>53</v>
      </c>
      <c r="B56" t="s">
        <v>219</v>
      </c>
      <c r="C56">
        <v>35246.22</v>
      </c>
      <c r="D56">
        <v>0</v>
      </c>
      <c r="E56" t="s">
        <v>212</v>
      </c>
      <c r="F56" t="s">
        <v>215</v>
      </c>
    </row>
    <row r="57" spans="1:6" x14ac:dyDescent="0.25">
      <c r="A57">
        <v>54</v>
      </c>
      <c r="B57" t="s">
        <v>219</v>
      </c>
      <c r="C57">
        <v>0</v>
      </c>
      <c r="D57">
        <v>0</v>
      </c>
      <c r="E57" t="s">
        <v>212</v>
      </c>
      <c r="F57" t="s">
        <v>215</v>
      </c>
    </row>
    <row r="58" spans="1:6" x14ac:dyDescent="0.25">
      <c r="A58">
        <v>55</v>
      </c>
      <c r="B58" t="s">
        <v>219</v>
      </c>
      <c r="C58">
        <v>0</v>
      </c>
      <c r="D58">
        <v>0</v>
      </c>
      <c r="E58" t="s">
        <v>212</v>
      </c>
      <c r="F58" t="s">
        <v>215</v>
      </c>
    </row>
    <row r="59" spans="1:6" x14ac:dyDescent="0.25">
      <c r="A59">
        <v>56</v>
      </c>
      <c r="B59" t="s">
        <v>219</v>
      </c>
      <c r="C59">
        <v>7832.89</v>
      </c>
      <c r="D59">
        <v>0</v>
      </c>
      <c r="E59" t="s">
        <v>212</v>
      </c>
      <c r="F59" t="s">
        <v>215</v>
      </c>
    </row>
    <row r="60" spans="1:6" x14ac:dyDescent="0.25">
      <c r="A60">
        <v>57</v>
      </c>
      <c r="B60" t="s">
        <v>219</v>
      </c>
      <c r="C60">
        <v>32896</v>
      </c>
      <c r="D60">
        <v>0</v>
      </c>
      <c r="E60" t="s">
        <v>212</v>
      </c>
      <c r="F60" t="s">
        <v>215</v>
      </c>
    </row>
    <row r="61" spans="1:6" x14ac:dyDescent="0.25">
      <c r="A61">
        <v>58</v>
      </c>
      <c r="B61" t="s">
        <v>219</v>
      </c>
      <c r="C61">
        <v>0</v>
      </c>
      <c r="D61">
        <v>0</v>
      </c>
      <c r="E61" t="s">
        <v>212</v>
      </c>
      <c r="F6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2025-01-21T03:24:45Z</dcterms:modified>
</cp:coreProperties>
</file>